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633550A1-B417-4AC0-90E0-324C7861D368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ESF!$A$1:$H$178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C16" i="5"/>
  <c r="D44" i="5"/>
  <c r="C44" i="5"/>
  <c r="D145" i="5"/>
  <c r="C145" i="5"/>
  <c r="C135" i="5"/>
  <c r="C112" i="5" s="1"/>
  <c r="D110" i="2" l="1"/>
  <c r="C110" i="2"/>
  <c r="C8" i="7" l="1"/>
  <c r="C17" i="4"/>
  <c r="E64" i="2"/>
  <c r="C64" i="2"/>
  <c r="E56" i="2"/>
  <c r="C56" i="2"/>
  <c r="C138" i="3" l="1"/>
  <c r="C96" i="3" l="1"/>
  <c r="C133" i="3"/>
  <c r="C130" i="3"/>
  <c r="C124" i="3"/>
  <c r="C113" i="3"/>
  <c r="C103" i="3"/>
  <c r="C36" i="3"/>
  <c r="C64" i="3"/>
  <c r="C58" i="3"/>
  <c r="C39" i="3"/>
  <c r="C30" i="3"/>
  <c r="C11" i="3"/>
  <c r="C95" i="3" l="1"/>
  <c r="C10" i="3"/>
  <c r="A3" i="8"/>
  <c r="A3" i="3"/>
  <c r="A3" i="2"/>
  <c r="E1" i="3"/>
  <c r="H3" i="8"/>
  <c r="H2" i="8"/>
  <c r="H1" i="8"/>
  <c r="A1" i="8"/>
  <c r="C31" i="7"/>
  <c r="C40" i="7"/>
  <c r="C16" i="6"/>
  <c r="C8" i="6"/>
  <c r="C21" i="6" s="1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D98" i="3" l="1"/>
  <c r="D99" i="3"/>
  <c r="D97" i="3"/>
  <c r="D101" i="3"/>
  <c r="D100" i="3"/>
  <c r="D102" i="3"/>
  <c r="D96" i="3"/>
  <c r="A1" i="7"/>
  <c r="A1" i="6"/>
  <c r="A1" i="4"/>
  <c r="A3" i="7"/>
  <c r="A3" i="6"/>
  <c r="A3" i="4"/>
  <c r="D60" i="3"/>
  <c r="D58" i="3"/>
  <c r="D61" i="3"/>
  <c r="D62" i="3"/>
  <c r="D63" i="3"/>
  <c r="D59" i="3"/>
  <c r="C57" i="3"/>
  <c r="C9" i="3" s="1"/>
  <c r="C123" i="3" l="1"/>
  <c r="C94" i="3" s="1"/>
  <c r="D138" i="3"/>
  <c r="D139" i="3"/>
  <c r="D141" i="3"/>
  <c r="D140" i="3"/>
</calcChain>
</file>

<file path=xl/sharedStrings.xml><?xml version="1.0" encoding="utf-8"?>
<sst xmlns="http://schemas.openxmlformats.org/spreadsheetml/2006/main" count="853" uniqueCount="601">
  <si>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</si>
  <si>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</si>
  <si>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</si>
  <si>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</si>
  <si>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</si>
  <si>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</si>
  <si>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</si>
  <si>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</si>
  <si>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</si>
  <si>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</si>
  <si>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</si>
  <si>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</si>
  <si>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</si>
  <si>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</si>
  <si>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</si>
  <si>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</si>
  <si>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</si>
  <si>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</si>
  <si>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</si>
  <si>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</si>
  <si>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</si>
  <si>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</si>
  <si>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</si>
  <si>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</si>
  <si>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</si>
  <si>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</si>
  <si>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</si>
  <si>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</si>
  <si>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</si>
  <si>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</si>
  <si>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</si>
  <si>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</si>
  <si>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</si>
  <si>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</si>
  <si>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</si>
  <si>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</si>
  <si>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</si>
  <si>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</si>
  <si>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</si>
  <si>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</si>
  <si>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</si>
  <si>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</si>
  <si>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</si>
  <si>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</si>
  <si>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</si>
  <si>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</si>
  <si>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</si>
  <si>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</si>
  <si>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</si>
  <si>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</si>
  <si>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</si>
  <si>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</si>
  <si>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</si>
  <si>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</si>
  <si>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</si>
  <si>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</si>
  <si>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</si>
  <si>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</si>
  <si>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</si>
  <si>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</si>
  <si>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</si>
  <si>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</si>
  <si>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</si>
  <si>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</si>
  <si>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</si>
  <si>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</si>
  <si>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</si>
  <si>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</si>
  <si>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</si>
  <si>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</si>
  <si>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</si>
  <si>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</si>
  <si>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</si>
  <si>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</si>
  <si>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</si>
  <si>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</si>
  <si>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</si>
  <si>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</si>
  <si>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</si>
  <si>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</si>
  <si>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</si>
  <si>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</si>
  <si>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</si>
  <si>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</si>
  <si>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</si>
  <si>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</si>
  <si>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</si>
  <si>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</si>
  <si>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</si>
  <si>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</si>
  <si>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</si>
  <si>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</si>
  <si>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</si>
  <si>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</si>
  <si>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</si>
  <si>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</si>
  <si>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</si>
  <si>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</si>
  <si>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</si>
  <si>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</si>
  <si>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</si>
  <si>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</si>
  <si>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</si>
  <si>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</si>
  <si>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</si>
  <si>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</si>
  <si>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</si>
  <si>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</si>
  <si>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</si>
  <si>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</si>
  <si>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</si>
  <si>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</si>
  <si>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</si>
  <si>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</si>
  <si>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</si>
  <si>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</si>
  <si>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</si>
  <si>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</si>
  <si>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</si>
  <si>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</si>
  <si>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</si>
  <si>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</si>
  <si>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</si>
  <si>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</si>
  <si>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</si>
  <si>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</si>
  <si>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</si>
  <si>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</si>
  <si>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</si>
  <si>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</si>
  <si>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</si>
  <si>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</si>
  <si>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</si>
  <si>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</si>
  <si>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</si>
  <si>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</si>
  <si>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</si>
  <si>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</si>
  <si>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</si>
  <si>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</si>
  <si>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</si>
  <si>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</si>
  <si>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</si>
  <si>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</si>
  <si>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</si>
  <si>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</si>
  <si>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</si>
  <si>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</si>
  <si>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</si>
  <si>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</si>
  <si>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</si>
  <si>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</si>
  <si>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</si>
  <si>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</si>
  <si>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</si>
  <si>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</si>
  <si>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</si>
  <si>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</si>
  <si>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</si>
  <si>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</si>
  <si>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</si>
  <si>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</si>
  <si>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</si>
  <si>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</si>
  <si>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</si>
  <si>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</si>
  <si>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</si>
  <si>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</si>
  <si>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</si>
  <si>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</si>
  <si>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</si>
  <si>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</si>
  <si>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</si>
  <si>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</si>
  <si>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</si>
  <si>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</si>
  <si>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</si>
  <si>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</si>
  <si>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</si>
  <si>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</si>
  <si>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</si>
  <si>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</si>
  <si>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</si>
  <si>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</si>
  <si>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</si>
  <si>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</si>
  <si>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</si>
  <si>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</si>
  <si>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</si>
  <si>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</si>
  <si>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</si>
  <si>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</si>
  <si>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</si>
  <si>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</si>
  <si>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</si>
  <si>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</si>
  <si>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</si>
  <si>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</si>
  <si>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</si>
  <si>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</si>
  <si>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</si>
  <si>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</si>
  <si>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</si>
  <si>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</si>
  <si>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</si>
  <si>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</si>
  <si>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</si>
  <si>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</si>
  <si>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</si>
  <si>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</si>
  <si>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</si>
  <si>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</si>
  <si>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</si>
  <si>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</si>
  <si>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</si>
  <si>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</si>
  <si>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</si>
  <si>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</si>
  <si>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</si>
  <si>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</si>
  <si>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</si>
  <si>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</si>
  <si>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</si>
  <si>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</si>
  <si>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</si>
  <si>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</si>
  <si>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</si>
  <si>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</si>
  <si>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</si>
  <si>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</si>
  <si>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</si>
  <si>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</si>
  <si>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</si>
  <si>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</si>
  <si>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</si>
  <si>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</si>
  <si>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</si>
  <si>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</si>
  <si>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</si>
  <si>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</si>
  <si>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</si>
  <si>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</si>
  <si>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</si>
  <si>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</si>
  <si>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</si>
  <si>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</si>
  <si>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</si>
  <si>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</si>
  <si>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</si>
  <si>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</si>
  <si>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</si>
  <si>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</si>
  <si>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</si>
  <si>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</si>
  <si>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</si>
  <si>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</si>
  <si>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</si>
  <si>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</si>
  <si>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</si>
  <si>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</si>
  <si>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</si>
  <si>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</si>
  <si>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</si>
  <si>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</si>
  <si>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</si>
  <si>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</si>
  <si>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</si>
  <si>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</si>
  <si>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</si>
  <si>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</si>
  <si>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</si>
  <si>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</si>
  <si>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</si>
  <si>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</si>
  <si>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</si>
  <si>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</si>
  <si>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</si>
  <si>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</si>
  <si>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</si>
  <si>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</si>
  <si>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</si>
  <si>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</si>
  <si>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</si>
  <si>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</si>
  <si>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</si>
  <si>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</si>
  <si>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</si>
  <si>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</si>
  <si>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</si>
  <si>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</si>
  <si>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</si>
  <si>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</si>
  <si>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</si>
  <si>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</si>
  <si>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</si>
  <si>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</si>
  <si>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</si>
  <si>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</si>
  <si>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</si>
  <si>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</si>
  <si>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</si>
  <si>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</si>
  <si>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</si>
  <si>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</si>
  <si>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</si>
  <si>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</si>
  <si>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</si>
  <si>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</si>
  <si>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</si>
  <si>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</si>
  <si>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</si>
  <si>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</si>
  <si>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</si>
  <si>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</si>
  <si>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</si>
  <si>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</si>
  <si>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</si>
  <si>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</si>
  <si>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</si>
  <si>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</si>
  <si>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</si>
  <si>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</si>
  <si>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</si>
  <si>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</si>
  <si>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</si>
  <si>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</si>
  <si>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</si>
  <si>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</si>
  <si>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</si>
  <si>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</si>
  <si>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</si>
  <si>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</si>
  <si>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</si>
  <si>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</si>
  <si>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</si>
  <si>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</si>
  <si>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</si>
  <si>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</si>
  <si>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</si>
  <si>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</si>
  <si>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</si>
  <si>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</si>
  <si>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</si>
  <si>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</si>
  <si>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</si>
  <si>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</si>
  <si>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</si>
  <si>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</si>
  <si>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</si>
  <si>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</si>
  <si>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</si>
  <si>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</si>
  <si>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</si>
  <si>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</si>
  <si>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</si>
  <si>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</si>
  <si>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</si>
  <si>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</si>
  <si>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</si>
  <si>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</si>
  <si>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</si>
  <si>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</si>
  <si>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</si>
  <si>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</si>
  <si>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</si>
  <si>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</si>
  <si>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</si>
  <si>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</si>
  <si>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</si>
  <si>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</si>
  <si>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</si>
  <si>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</si>
  <si>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</si>
  <si>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</si>
  <si>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</si>
  <si>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</si>
  <si>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</si>
  <si>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</si>
  <si>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</si>
  <si>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</si>
  <si>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</si>
  <si>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</si>
  <si>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</si>
  <si>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</si>
  <si>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</si>
  <si>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</si>
  <si>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</si>
  <si>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</si>
  <si>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</si>
  <si>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</si>
  <si>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</si>
  <si>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</si>
  <si>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</si>
  <si>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</si>
  <si>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</si>
  <si>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</si>
  <si>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</si>
  <si>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</si>
  <si>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</si>
  <si>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</si>
  <si>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</si>
  <si>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</si>
  <si>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</si>
  <si>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</si>
  <si>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</si>
  <si>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</si>
  <si>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</si>
  <si>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</si>
  <si>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</si>
  <si>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</si>
  <si>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</si>
  <si>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</si>
  <si>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</si>
  <si>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</si>
  <si>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</si>
  <si>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</si>
  <si>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</si>
  <si>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</si>
  <si>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</si>
  <si>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</si>
  <si>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</si>
  <si>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</si>
  <si>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</si>
  <si>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</si>
  <si>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</si>
  <si>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</si>
  <si>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</si>
  <si>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</si>
  <si>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</si>
  <si>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</si>
  <si>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</si>
  <si>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</si>
  <si>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</si>
  <si>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</si>
  <si>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</si>
  <si>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</si>
  <si>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</si>
  <si>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</si>
  <si>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</si>
  <si>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</si>
  <si>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</si>
  <si>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</si>
  <si>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</si>
  <si>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</si>
  <si>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</si>
  <si>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</si>
  <si>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</si>
  <si>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</si>
  <si>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</si>
  <si>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</si>
  <si>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</si>
  <si>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</si>
  <si>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</si>
  <si>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</si>
  <si>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</si>
  <si>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</si>
  <si>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</si>
  <si>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</si>
  <si>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</si>
  <si>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</si>
  <si>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</si>
  <si>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</si>
  <si>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</si>
  <si>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</si>
  <si>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</si>
  <si>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</si>
  <si>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</si>
  <si>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</si>
  <si>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</si>
  <si>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</si>
  <si>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</si>
  <si>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</si>
  <si>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</si>
  <si>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</si>
  <si>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</si>
  <si>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</si>
  <si>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</si>
  <si>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</si>
  <si>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</si>
  <si>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</si>
  <si>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</si>
  <si>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</si>
  <si>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</si>
  <si>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</si>
  <si>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</si>
  <si>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</si>
  <si>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</si>
  <si>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</si>
  <si>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</si>
  <si>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</si>
  <si>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</si>
  <si>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</si>
  <si>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</si>
  <si>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</si>
  <si>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</si>
  <si>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</si>
  <si>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</si>
  <si>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</si>
  <si>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</si>
  <si>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</si>
  <si>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</si>
  <si>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</si>
  <si>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</si>
  <si>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</si>
  <si>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</si>
  <si>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</si>
  <si>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</si>
  <si>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</si>
  <si>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</si>
  <si>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</si>
  <si>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</si>
  <si>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</si>
  <si>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</si>
  <si>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</si>
  <si>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</si>
  <si>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</si>
  <si>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</si>
  <si>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</si>
  <si>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</si>
  <si>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</si>
  <si>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</si>
  <si>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</si>
  <si>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</si>
  <si>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</si>
  <si>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</si>
  <si>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</si>
  <si>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</si>
  <si>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</si>
  <si>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</si>
  <si>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</si>
  <si>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</si>
  <si>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</si>
  <si>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</si>
  <si>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</si>
  <si>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</si>
  <si>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</si>
  <si>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</si>
  <si>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</si>
  <si>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</si>
  <si>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</si>
  <si>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</si>
  <si>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</si>
  <si>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</si>
  <si>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</si>
  <si>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</si>
  <si>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</si>
  <si>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</si>
  <si>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</si>
  <si>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</si>
  <si>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</si>
  <si>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</si>
  <si>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</si>
  <si>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</si>
  <si>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</si>
  <si>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</si>
  <si>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</si>
  <si>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</si>
  <si>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</si>
  <si>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</si>
  <si>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</si>
  <si>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</si>
  <si>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</si>
  <si>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</si>
  <si>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</si>
  <si>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</si>
  <si>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</si>
  <si>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</si>
  <si>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</si>
  <si>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</si>
  <si>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</si>
  <si>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</si>
  <si>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</si>
  <si>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</si>
  <si>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</si>
  <si>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</si>
  <si>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</si>
  <si>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</si>
  <si>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</si>
  <si>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</si>
  <si>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</si>
  <si>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</si>
  <si>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</si>
  <si>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</si>
  <si>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</si>
  <si>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</si>
  <si>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San Felipe</t>
  </si>
  <si>
    <t>Trimestral</t>
  </si>
  <si>
    <t>SIN INFORMACIÓN QUE REVELAR</t>
  </si>
  <si>
    <t>Del 1 de enero al 30 de junio de 2025</t>
  </si>
  <si>
    <t>Del 1 de Enero al 30 de Junio de 2025</t>
  </si>
  <si>
    <t/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</si>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</sst>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7">
    <xf numFmtId="0" fontId="0" fillId="0" borderId="0"/>
    <xf numFmtId="0" fontId="16" fillId="0" borderId="1"/>
    <xf numFmtId="0" fontId="4" fillId="0" borderId="1"/>
    <xf numFmtId="43" fontId="4" fillId="0" borderId="1" applyFont="0" applyFill="0" applyBorder="0" applyAlignment="0" applyProtection="0"/>
    <xf numFmtId="0" fontId="4" fillId="0" borderId="1"/>
    <xf numFmtId="0" fontId="18" fillId="0" borderId="1"/>
    <xf numFmtId="0" fontId="4" fillId="0" borderId="1"/>
    <xf numFmtId="0" fontId="4" fillId="0" borderId="1"/>
    <xf numFmtId="9" fontId="4" fillId="0" borderId="1" applyFont="0" applyFill="0" applyBorder="0" applyAlignment="0" applyProtection="0"/>
    <xf numFmtId="0" fontId="19" fillId="0" borderId="1"/>
    <xf numFmtId="0" fontId="19" fillId="0" borderId="1"/>
    <xf numFmtId="0" fontId="4" fillId="0" borderId="1"/>
    <xf numFmtId="0" fontId="20" fillId="0" borderId="1" applyNumberFormat="0" applyFill="0" applyBorder="0" applyAlignment="0" applyProtection="0"/>
    <xf numFmtId="0" fontId="19" fillId="0" borderId="1"/>
    <xf numFmtId="0" fontId="4" fillId="0" borderId="1"/>
    <xf numFmtId="9" fontId="4" fillId="0" borderId="1" applyFont="0" applyFill="0" applyBorder="0" applyAlignment="0" applyProtection="0"/>
    <xf numFmtId="43" fontId="4" fillId="0" borderId="1" applyFont="0" applyFill="0" applyBorder="0" applyAlignment="0" applyProtection="0"/>
    <xf numFmtId="43" fontId="4" fillId="0" borderId="1" applyFont="0" applyFill="0" applyBorder="0" applyAlignment="0" applyProtection="0"/>
    <xf numFmtId="43" fontId="6" fillId="0" borderId="1" applyFont="0" applyFill="0" applyBorder="0" applyAlignment="0" applyProtection="0"/>
    <xf numFmtId="43" fontId="4" fillId="0" borderId="1" applyFont="0" applyFill="0" applyBorder="0" applyAlignment="0" applyProtection="0"/>
    <xf numFmtId="43" fontId="6" fillId="0" borderId="1" applyFont="0" applyFill="0" applyBorder="0" applyAlignment="0" applyProtection="0"/>
    <xf numFmtId="0" fontId="3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9" fontId="3" fillId="0" borderId="1" applyFont="0" applyFill="0" applyBorder="0" applyAlignment="0" applyProtection="0"/>
    <xf numFmtId="0" fontId="3" fillId="0" borderId="1"/>
    <xf numFmtId="0" fontId="3" fillId="0" borderId="1"/>
    <xf numFmtId="9" fontId="3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6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6" fillId="0" borderId="1" applyFont="0" applyFill="0" applyBorder="0" applyAlignment="0" applyProtection="0"/>
    <xf numFmtId="0" fontId="2" fillId="0" borderId="1"/>
    <xf numFmtId="43" fontId="2" fillId="0" borderId="1" applyFont="0" applyFill="0" applyBorder="0" applyAlignment="0" applyProtection="0"/>
    <xf numFmtId="0" fontId="2" fillId="0" borderId="1"/>
    <xf numFmtId="0" fontId="2" fillId="0" borderId="1"/>
    <xf numFmtId="0" fontId="2" fillId="0" borderId="1"/>
    <xf numFmtId="9" fontId="2" fillId="0" borderId="1" applyFont="0" applyFill="0" applyBorder="0" applyAlignment="0" applyProtection="0"/>
    <xf numFmtId="0" fontId="2" fillId="0" borderId="1"/>
    <xf numFmtId="0" fontId="2" fillId="0" borderId="1"/>
    <xf numFmtId="9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6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6" fillId="0" borderId="1" applyFont="0" applyFill="0" applyBorder="0" applyAlignment="0" applyProtection="0"/>
    <xf numFmtId="0" fontId="21" fillId="0" borderId="1"/>
    <xf numFmtId="0" fontId="2" fillId="0" borderId="1"/>
    <xf numFmtId="43" fontId="2" fillId="0" borderId="1" applyFont="0" applyFill="0" applyBorder="0" applyAlignment="0" applyProtection="0"/>
    <xf numFmtId="9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6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6" fillId="0" borderId="1" applyFont="0" applyFill="0" applyBorder="0" applyAlignment="0" applyProtection="0"/>
    <xf numFmtId="0" fontId="2" fillId="0" borderId="1"/>
    <xf numFmtId="43" fontId="2" fillId="0" borderId="1" applyFont="0" applyFill="0" applyBorder="0" applyAlignment="0" applyProtection="0"/>
    <xf numFmtId="0" fontId="2" fillId="0" borderId="1"/>
    <xf numFmtId="0" fontId="2" fillId="0" borderId="1"/>
    <xf numFmtId="0" fontId="2" fillId="0" borderId="1"/>
    <xf numFmtId="9" fontId="2" fillId="0" borderId="1" applyFont="0" applyFill="0" applyBorder="0" applyAlignment="0" applyProtection="0"/>
    <xf numFmtId="0" fontId="2" fillId="0" borderId="1"/>
    <xf numFmtId="0" fontId="2" fillId="0" borderId="1"/>
    <xf numFmtId="9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6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6" fillId="0" borderId="1" applyFont="0" applyFill="0" applyBorder="0" applyAlignment="0" applyProtection="0"/>
    <xf numFmtId="0" fontId="2" fillId="0" borderId="1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6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6" fillId="0" borderId="1" applyFont="0" applyFill="0" applyBorder="0" applyAlignment="0" applyProtection="0"/>
  </cellStyleXfs>
  <cellXfs count="256">
    <xf numFmtId="0" fontId="0" fillId="0" borderId="0" xfId="0"/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6" fillId="0" borderId="0" xfId="0" applyFont="1" applyAlignment="1">
      <alignment horizontal="center"/>
    </xf>
    <xf numFmtId="10" fontId="1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vertical="center"/>
    </xf>
    <xf numFmtId="0" fontId="6" fillId="0" borderId="12" xfId="0" applyFont="1" applyBorder="1"/>
    <xf numFmtId="4" fontId="10" fillId="0" borderId="12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4" fontId="6" fillId="0" borderId="12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" fontId="11" fillId="0" borderId="12" xfId="0" applyNumberFormat="1" applyFont="1" applyBorder="1" applyAlignment="1">
      <alignment horizontal="right" vertical="center"/>
    </xf>
    <xf numFmtId="0" fontId="10" fillId="3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/>
    <xf numFmtId="0" fontId="13" fillId="5" borderId="1" xfId="0" applyFont="1" applyFill="1" applyBorder="1"/>
    <xf numFmtId="0" fontId="13" fillId="6" borderId="1" xfId="0" applyFont="1" applyFill="1" applyBorder="1"/>
    <xf numFmtId="10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10" fontId="12" fillId="4" borderId="1" xfId="0" applyNumberFormat="1" applyFont="1" applyFill="1" applyBorder="1"/>
    <xf numFmtId="0" fontId="13" fillId="5" borderId="1" xfId="0" applyFont="1" applyFill="1" applyBorder="1" applyAlignment="1">
      <alignment horizontal="center"/>
    </xf>
    <xf numFmtId="10" fontId="13" fillId="5" borderId="1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11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10" fillId="2" borderId="6" xfId="0" applyFont="1" applyFill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49" fontId="6" fillId="0" borderId="11" xfId="0" applyNumberFormat="1" applyFont="1" applyBorder="1"/>
    <xf numFmtId="0" fontId="5" fillId="0" borderId="11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1" xfId="1" applyFont="1" applyAlignment="1" applyProtection="1">
      <alignment horizontal="center" vertical="top"/>
      <protection locked="0"/>
    </xf>
    <xf numFmtId="0" fontId="14" fillId="0" borderId="1" xfId="1" applyFont="1" applyAlignment="1" applyProtection="1">
      <alignment horizontal="center" vertical="top"/>
      <protection locked="0"/>
    </xf>
    <xf numFmtId="0" fontId="14" fillId="0" borderId="1" xfId="1" applyFont="1" applyAlignment="1" applyProtection="1">
      <alignment vertical="top" wrapText="1"/>
      <protection locked="0"/>
    </xf>
    <xf numFmtId="4" fontId="14" fillId="0" borderId="1" xfId="1" applyNumberFormat="1" applyFont="1" applyAlignment="1" applyProtection="1">
      <alignment vertical="top" wrapText="1"/>
      <protection locked="0"/>
    </xf>
    <xf numFmtId="0" fontId="17" fillId="0" borderId="1" xfId="1" applyFont="1" applyAlignment="1" applyProtection="1">
      <alignment vertical="top"/>
      <protection locked="0"/>
    </xf>
    <xf numFmtId="0" fontId="14" fillId="0" borderId="1" xfId="1" applyFont="1" applyAlignment="1" applyProtection="1">
      <alignment vertical="top"/>
      <protection locked="0"/>
    </xf>
    <xf numFmtId="0" fontId="14" fillId="0" borderId="1" xfId="1" applyFont="1" applyAlignment="1" applyProtection="1">
      <alignment horizontal="left" vertical="top"/>
      <protection locked="0"/>
    </xf>
    <xf numFmtId="0" fontId="17" fillId="0" borderId="1" xfId="1" applyFont="1" applyAlignment="1" applyProtection="1">
      <alignment horizontal="left" vertical="top"/>
      <protection locked="0"/>
    </xf>
    <xf numFmtId="0" fontId="17" fillId="0" borderId="1" xfId="1" applyFont="1" applyAlignment="1" applyProtection="1">
      <alignment horizontal="center" vertical="top"/>
      <protection locked="0"/>
    </xf>
    <xf numFmtId="0" fontId="14" fillId="0" borderId="1" xfId="1" applyFont="1" applyAlignment="1" applyProtection="1">
      <alignment horizontal="center" vertical="top"/>
      <protection locked="0"/>
    </xf>
    <xf numFmtId="3" fontId="11" fillId="0" borderId="0" xfId="0" applyNumberFormat="1" applyFont="1"/>
    <xf numFmtId="3" fontId="11" fillId="0" borderId="12" xfId="0" applyNumberFormat="1" applyFont="1" applyBorder="1" applyAlignment="1">
      <alignment horizontal="righ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6" fillId="0" borderId="0" xfId="0" applyNumberFormat="1" applyFont="1"/>
    <xf numFmtId="3" fontId="11" fillId="0" borderId="13" xfId="0" applyNumberFormat="1" applyFont="1" applyBorder="1" applyAlignment="1">
      <alignment horizontal="right" vertical="center"/>
    </xf>
    <xf numFmtId="3" fontId="5" fillId="0" borderId="0" xfId="0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1" fillId="0" borderId="10" xfId="0" applyNumberFormat="1" applyFont="1" applyBorder="1" applyAlignment="1">
      <alignment horizontal="right" vertical="center"/>
    </xf>
    <xf numFmtId="3" fontId="10" fillId="2" borderId="10" xfId="0" applyNumberFormat="1" applyFont="1" applyFill="1" applyBorder="1" applyAlignment="1">
      <alignment horizontal="right" vertical="center" wrapText="1"/>
    </xf>
    <xf numFmtId="3" fontId="14" fillId="0" borderId="1" xfId="13" applyNumberFormat="1" applyFont="1"/>
    <xf numFmtId="3" fontId="10" fillId="0" borderId="10" xfId="0" applyNumberFormat="1" applyFont="1" applyBorder="1" applyAlignment="1">
      <alignment horizontal="right" vertical="center" wrapText="1"/>
    </xf>
    <xf numFmtId="3" fontId="14" fillId="0" borderId="1" xfId="13" applyNumberFormat="1" applyFont="1"/>
    <xf numFmtId="3" fontId="11" fillId="0" borderId="1" xfId="9" applyNumberFormat="1" applyFont="1"/>
    <xf numFmtId="0" fontId="4" fillId="0" borderId="1" xfId="4"/>
    <xf numFmtId="0" fontId="11" fillId="0" borderId="1" xfId="9" applyFont="1"/>
    <xf numFmtId="3" fontId="11" fillId="0" borderId="1" xfId="9" applyNumberFormat="1" applyFont="1"/>
    <xf numFmtId="0" fontId="4" fillId="0" borderId="1" xfId="4"/>
    <xf numFmtId="0" fontId="11" fillId="0" borderId="1" xfId="9" applyFont="1"/>
    <xf numFmtId="3" fontId="11" fillId="0" borderId="1" xfId="9" applyNumberFormat="1" applyFont="1"/>
    <xf numFmtId="3" fontId="11" fillId="0" borderId="1" xfId="9" applyNumberFormat="1" applyFont="1"/>
    <xf numFmtId="3" fontId="11" fillId="0" borderId="1" xfId="9" applyNumberFormat="1" applyFont="1"/>
    <xf numFmtId="3" fontId="11" fillId="9" borderId="1" xfId="9" applyNumberFormat="1" applyFont="1" applyFill="1"/>
    <xf numFmtId="0" fontId="4" fillId="0" borderId="1" xfId="4"/>
    <xf numFmtId="0" fontId="11" fillId="0" borderId="1" xfId="9" applyFont="1"/>
    <xf numFmtId="3" fontId="11" fillId="0" borderId="1" xfId="9" applyNumberFormat="1" applyFont="1"/>
    <xf numFmtId="0" fontId="4" fillId="0" borderId="1" xfId="4"/>
    <xf numFmtId="0" fontId="11" fillId="0" borderId="1" xfId="9" applyFont="1"/>
    <xf numFmtId="3" fontId="11" fillId="0" borderId="1" xfId="9" applyNumberFormat="1" applyFont="1"/>
    <xf numFmtId="3" fontId="11" fillId="0" borderId="1" xfId="9" applyNumberFormat="1" applyFont="1"/>
    <xf numFmtId="0" fontId="4" fillId="0" borderId="1" xfId="4"/>
    <xf numFmtId="0" fontId="11" fillId="0" borderId="1" xfId="9" applyFont="1"/>
    <xf numFmtId="3" fontId="11" fillId="0" borderId="1" xfId="9" applyNumberFormat="1" applyFont="1"/>
    <xf numFmtId="0" fontId="4" fillId="0" borderId="1" xfId="4"/>
    <xf numFmtId="0" fontId="11" fillId="0" borderId="1" xfId="9" applyFont="1"/>
    <xf numFmtId="3" fontId="11" fillId="0" borderId="1" xfId="9" applyNumberFormat="1" applyFont="1"/>
    <xf numFmtId="0" fontId="4" fillId="0" borderId="1" xfId="4"/>
    <xf numFmtId="0" fontId="11" fillId="0" borderId="1" xfId="4" applyFont="1"/>
    <xf numFmtId="3" fontId="11" fillId="0" borderId="1" xfId="4" applyNumberFormat="1" applyFont="1"/>
    <xf numFmtId="0" fontId="4" fillId="0" borderId="1" xfId="4"/>
    <xf numFmtId="0" fontId="11" fillId="0" borderId="1" xfId="4" applyFont="1"/>
    <xf numFmtId="3" fontId="11" fillId="0" borderId="1" xfId="4" applyNumberFormat="1" applyFont="1"/>
    <xf numFmtId="3" fontId="11" fillId="0" borderId="1" xfId="10" applyNumberFormat="1" applyFont="1"/>
    <xf numFmtId="3" fontId="11" fillId="0" borderId="1" xfId="10" applyNumberFormat="1" applyFont="1"/>
    <xf numFmtId="0" fontId="6" fillId="0" borderId="2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0" fillId="7" borderId="17" xfId="0" applyFont="1" applyFill="1" applyBorder="1" applyAlignment="1">
      <alignment horizontal="center" vertical="center" wrapText="1"/>
    </xf>
    <xf numFmtId="4" fontId="11" fillId="0" borderId="1" xfId="14" applyNumberFormat="1" applyFont="1" applyBorder="1" applyAlignment="1">
      <alignment horizontal="right" vertical="center" wrapText="1" indent="1"/>
    </xf>
    <xf numFmtId="0" fontId="11" fillId="0" borderId="1" xfId="0" applyFont="1" applyBorder="1"/>
    <xf numFmtId="3" fontId="10" fillId="0" borderId="14" xfId="14" applyNumberFormat="1" applyFont="1" applyBorder="1" applyAlignment="1">
      <alignment horizontal="right" vertical="center" wrapText="1" indent="1"/>
    </xf>
    <xf numFmtId="0" fontId="10" fillId="7" borderId="18" xfId="0" applyFont="1" applyFill="1" applyBorder="1" applyAlignment="1">
      <alignment horizontal="center" vertical="center" wrapText="1"/>
    </xf>
    <xf numFmtId="3" fontId="11" fillId="0" borderId="1" xfId="10" applyNumberFormat="1" applyFont="1"/>
    <xf numFmtId="0" fontId="5" fillId="3" borderId="24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6" fillId="0" borderId="27" xfId="0" applyFont="1" applyBorder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6" fillId="0" borderId="29" xfId="0" applyFont="1" applyBorder="1"/>
    <xf numFmtId="0" fontId="0" fillId="0" borderId="28" xfId="0" applyBorder="1"/>
    <xf numFmtId="0" fontId="0" fillId="0" borderId="29" xfId="0" applyBorder="1"/>
    <xf numFmtId="0" fontId="7" fillId="0" borderId="29" xfId="0" applyFont="1" applyBorder="1"/>
    <xf numFmtId="0" fontId="8" fillId="0" borderId="2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0" fontId="6" fillId="0" borderId="31" xfId="0" applyFont="1" applyBorder="1"/>
    <xf numFmtId="3" fontId="11" fillId="0" borderId="22" xfId="65" applyNumberFormat="1" applyFont="1" applyBorder="1" applyAlignment="1">
      <alignment horizontal="right" vertical="center" wrapText="1" indent="1"/>
    </xf>
    <xf numFmtId="3" fontId="14" fillId="0" borderId="1" xfId="13" applyNumberFormat="1" applyFont="1"/>
    <xf numFmtId="3" fontId="11" fillId="0" borderId="23" xfId="65" applyNumberFormat="1" applyFont="1" applyBorder="1" applyAlignment="1">
      <alignment horizontal="right" vertical="center" wrapText="1" indent="1"/>
    </xf>
    <xf numFmtId="3" fontId="14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7" fillId="0" borderId="1" xfId="13" applyNumberFormat="1" applyFont="1"/>
    <xf numFmtId="3" fontId="14" fillId="0" borderId="1" xfId="13" applyNumberFormat="1" applyFont="1"/>
    <xf numFmtId="3" fontId="14" fillId="0" borderId="1" xfId="13" applyNumberFormat="1" applyFont="1"/>
    <xf numFmtId="3" fontId="11" fillId="0" borderId="19" xfId="65" applyNumberFormat="1" applyFont="1" applyBorder="1" applyAlignment="1">
      <alignment horizontal="right" vertical="center" wrapText="1" indent="1"/>
    </xf>
    <xf numFmtId="3" fontId="14" fillId="0" borderId="1" xfId="13" applyNumberFormat="1" applyFont="1"/>
    <xf numFmtId="3" fontId="11" fillId="0" borderId="21" xfId="65" applyNumberFormat="1" applyFont="1" applyBorder="1" applyAlignment="1">
      <alignment horizontal="right" vertical="center" wrapText="1" indent="1"/>
    </xf>
    <xf numFmtId="3" fontId="11" fillId="0" borderId="1" xfId="9" applyNumberFormat="1" applyFont="1"/>
    <xf numFmtId="3" fontId="11" fillId="0" borderId="1" xfId="9" applyNumberFormat="1" applyFont="1"/>
    <xf numFmtId="3" fontId="11" fillId="0" borderId="1" xfId="9" applyNumberFormat="1" applyFont="1"/>
    <xf numFmtId="3" fontId="11" fillId="0" borderId="1" xfId="9" applyNumberFormat="1" applyFont="1"/>
    <xf numFmtId="3" fontId="11" fillId="9" borderId="1" xfId="9" applyNumberFormat="1" applyFont="1" applyFill="1"/>
    <xf numFmtId="3" fontId="11" fillId="0" borderId="1" xfId="9" applyNumberFormat="1" applyFont="1"/>
    <xf numFmtId="3" fontId="11" fillId="0" borderId="1" xfId="9" applyNumberFormat="1" applyFont="1"/>
    <xf numFmtId="3" fontId="11" fillId="0" borderId="1" xfId="9" applyNumberFormat="1" applyFont="1"/>
    <xf numFmtId="3" fontId="11" fillId="0" borderId="1" xfId="10" applyNumberFormat="1" applyFont="1"/>
    <xf numFmtId="3" fontId="11" fillId="0" borderId="1" xfId="10" applyNumberFormat="1" applyFont="1"/>
    <xf numFmtId="0" fontId="2" fillId="0" borderId="1" xfId="60"/>
    <xf numFmtId="0" fontId="10" fillId="11" borderId="1" xfId="10" applyFont="1" applyFill="1" applyAlignment="1">
      <alignment horizontal="right" vertical="center"/>
    </xf>
    <xf numFmtId="0" fontId="17" fillId="11" borderId="1" xfId="10" applyFont="1" applyFill="1" applyAlignment="1">
      <alignment horizontal="left" vertical="center"/>
    </xf>
    <xf numFmtId="0" fontId="11" fillId="0" borderId="1" xfId="10" applyFont="1"/>
    <xf numFmtId="0" fontId="12" fillId="12" borderId="1" xfId="10" applyFont="1" applyFill="1" applyAlignment="1">
      <alignment horizontal="center" vertical="center"/>
    </xf>
    <xf numFmtId="0" fontId="12" fillId="12" borderId="1" xfId="10" applyFont="1" applyFill="1"/>
    <xf numFmtId="0" fontId="13" fillId="13" borderId="1" xfId="10" applyFont="1" applyFill="1"/>
    <xf numFmtId="0" fontId="11" fillId="0" borderId="1" xfId="10" applyFont="1" applyAlignment="1">
      <alignment horizontal="center"/>
    </xf>
    <xf numFmtId="0" fontId="10" fillId="0" borderId="1" xfId="10" applyFont="1" applyAlignment="1">
      <alignment horizontal="center"/>
    </xf>
    <xf numFmtId="0" fontId="10" fillId="0" borderId="1" xfId="10" applyFont="1"/>
    <xf numFmtId="0" fontId="6" fillId="0" borderId="1" xfId="60" applyFont="1" applyAlignment="1">
      <alignment horizontal="center"/>
    </xf>
    <xf numFmtId="0" fontId="13" fillId="13" borderId="1" xfId="10" applyFont="1" applyFill="1" applyAlignment="1">
      <alignment horizontal="center"/>
    </xf>
    <xf numFmtId="0" fontId="10" fillId="0" borderId="1" xfId="10" applyFont="1" applyAlignment="1">
      <alignment horizontal="left" indent="1"/>
    </xf>
    <xf numFmtId="0" fontId="17" fillId="0" borderId="1" xfId="10" applyFont="1"/>
    <xf numFmtId="0" fontId="14" fillId="0" borderId="1" xfId="10" applyFont="1"/>
    <xf numFmtId="0" fontId="10" fillId="0" borderId="1" xfId="10" quotePrefix="1" applyFont="1" applyAlignment="1">
      <alignment horizontal="left" indent="1"/>
    </xf>
    <xf numFmtId="0" fontId="10" fillId="0" borderId="1" xfId="60" applyFont="1" applyAlignment="1">
      <alignment horizontal="center"/>
    </xf>
    <xf numFmtId="0" fontId="10" fillId="0" borderId="1" xfId="60" applyFont="1"/>
    <xf numFmtId="0" fontId="11" fillId="0" borderId="1" xfId="60" applyFont="1" applyAlignment="1">
      <alignment horizontal="center"/>
    </xf>
    <xf numFmtId="0" fontId="11" fillId="0" borderId="1" xfId="60" applyFont="1"/>
    <xf numFmtId="0" fontId="17" fillId="0" borderId="1" xfId="60" applyFont="1"/>
    <xf numFmtId="0" fontId="14" fillId="0" borderId="1" xfId="60" applyFont="1"/>
    <xf numFmtId="0" fontId="10" fillId="0" borderId="1" xfId="60" applyFont="1" applyAlignment="1">
      <alignment horizontal="left" indent="1"/>
    </xf>
    <xf numFmtId="0" fontId="11" fillId="0" borderId="1" xfId="60" applyFont="1" applyAlignment="1">
      <alignment horizontal="center"/>
    </xf>
    <xf numFmtId="0" fontId="11" fillId="0" borderId="1" xfId="60" applyFont="1"/>
    <xf numFmtId="0" fontId="10" fillId="0" borderId="1" xfId="60" applyFont="1" applyAlignment="1">
      <alignment horizontal="center"/>
    </xf>
    <xf numFmtId="0" fontId="10" fillId="0" borderId="1" xfId="60" applyFont="1"/>
    <xf numFmtId="0" fontId="6" fillId="0" borderId="1" xfId="60" applyFont="1" applyAlignment="1">
      <alignment horizontal="left"/>
    </xf>
    <xf numFmtId="0" fontId="10" fillId="0" borderId="1" xfId="60" applyFont="1" applyAlignment="1">
      <alignment horizontal="left"/>
    </xf>
    <xf numFmtId="0" fontId="5" fillId="0" borderId="1" xfId="60" applyFont="1"/>
    <xf numFmtId="0" fontId="6" fillId="0" borderId="1" xfId="60" applyFont="1"/>
    <xf numFmtId="0" fontId="11" fillId="0" borderId="1" xfId="10" applyFont="1" applyFill="1"/>
    <xf numFmtId="0" fontId="12" fillId="0" borderId="1" xfId="10" applyFont="1" applyFill="1"/>
    <xf numFmtId="0" fontId="13" fillId="0" borderId="1" xfId="10" applyFont="1" applyFill="1"/>
    <xf numFmtId="3" fontId="11" fillId="0" borderId="1" xfId="60" applyNumberFormat="1" applyFont="1"/>
    <xf numFmtId="3" fontId="11" fillId="0" borderId="1" xfId="10" applyNumberFormat="1" applyFont="1"/>
    <xf numFmtId="3" fontId="10" fillId="0" borderId="1" xfId="10" applyNumberFormat="1" applyFont="1"/>
    <xf numFmtId="3" fontId="10" fillId="0" borderId="1" xfId="60" applyNumberFormat="1" applyFont="1"/>
    <xf numFmtId="3" fontId="10" fillId="0" borderId="1" xfId="71" applyNumberFormat="1" applyFont="1" applyFill="1"/>
    <xf numFmtId="3" fontId="11" fillId="0" borderId="1" xfId="71" applyNumberFormat="1" applyFont="1" applyFill="1"/>
    <xf numFmtId="3" fontId="10" fillId="0" borderId="1" xfId="67" applyNumberFormat="1" applyFont="1" applyFill="1"/>
    <xf numFmtId="3" fontId="11" fillId="0" borderId="1" xfId="67" applyNumberFormat="1" applyFont="1" applyFill="1"/>
    <xf numFmtId="3" fontId="10" fillId="0" borderId="1" xfId="60" applyNumberFormat="1" applyFont="1"/>
    <xf numFmtId="3" fontId="11" fillId="0" borderId="1" xfId="60" applyNumberFormat="1" applyFont="1"/>
    <xf numFmtId="3" fontId="5" fillId="0" borderId="1" xfId="60" applyNumberFormat="1" applyFont="1"/>
    <xf numFmtId="3" fontId="6" fillId="0" borderId="1" xfId="60" applyNumberFormat="1" applyFont="1"/>
    <xf numFmtId="3" fontId="6" fillId="0" borderId="1" xfId="60" applyNumberFormat="1" applyFont="1" applyAlignment="1" applyProtection="1">
      <alignment vertical="top"/>
      <protection locked="0"/>
    </xf>
    <xf numFmtId="3" fontId="10" fillId="10" borderId="14" xfId="65" applyNumberFormat="1" applyFont="1" applyFill="1" applyBorder="1" applyAlignment="1">
      <alignment horizontal="right" vertical="center" wrapText="1" indent="1"/>
    </xf>
    <xf numFmtId="3" fontId="14" fillId="0" borderId="14" xfId="65" applyNumberFormat="1" applyFont="1" applyBorder="1" applyAlignment="1">
      <alignment horizontal="right" vertical="center" wrapText="1" indent="1"/>
    </xf>
    <xf numFmtId="3" fontId="14" fillId="0" borderId="1" xfId="13" applyNumberFormat="1" applyFont="1"/>
    <xf numFmtId="3" fontId="11" fillId="0" borderId="1" xfId="9" applyNumberFormat="1" applyFont="1"/>
    <xf numFmtId="3" fontId="11" fillId="0" borderId="1" xfId="9" applyNumberFormat="1" applyFont="1"/>
    <xf numFmtId="3" fontId="10" fillId="0" borderId="1" xfId="10" applyNumberFormat="1" applyFont="1"/>
    <xf numFmtId="3" fontId="10" fillId="10" borderId="14" xfId="14" applyNumberFormat="1" applyFont="1" applyFill="1" applyBorder="1" applyAlignment="1">
      <alignment horizontal="right" vertical="center" wrapText="1" indent="1"/>
    </xf>
    <xf numFmtId="0" fontId="17" fillId="0" borderId="1" xfId="1" applyFont="1" applyAlignment="1" applyProtection="1">
      <alignment horizontal="center" vertical="top"/>
      <protection locked="0"/>
    </xf>
    <xf numFmtId="0" fontId="14" fillId="0" borderId="1" xfId="1" applyFont="1" applyAlignment="1" applyProtection="1">
      <alignment horizontal="center" vertical="top"/>
      <protection locked="0"/>
    </xf>
    <xf numFmtId="0" fontId="6" fillId="0" borderId="0" xfId="0" applyFont="1" applyAlignment="1">
      <alignment horizontal="left" vertical="top" wrapText="1"/>
    </xf>
    <xf numFmtId="0" fontId="0" fillId="0" borderId="0" xfId="0" applyAlignment="1"/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10" fillId="11" borderId="1" xfId="10" applyFont="1" applyFill="1" applyAlignment="1">
      <alignment horizontal="center" vertical="center"/>
    </xf>
    <xf numFmtId="0" fontId="9" fillId="0" borderId="13" xfId="0" applyFont="1" applyBorder="1" applyAlignment="1"/>
    <xf numFmtId="0" fontId="9" fillId="0" borderId="3" xfId="0" applyFont="1" applyBorder="1" applyAlignment="1"/>
    <xf numFmtId="0" fontId="9" fillId="0" borderId="5" xfId="0" applyFont="1" applyBorder="1" applyAlignment="1"/>
    <xf numFmtId="0" fontId="5" fillId="2" borderId="6" xfId="0" applyFont="1" applyFill="1" applyBorder="1" applyAlignment="1">
      <alignment horizontal="center" vertical="center"/>
    </xf>
    <xf numFmtId="0" fontId="9" fillId="0" borderId="7" xfId="0" applyFont="1" applyBorder="1" applyAlignment="1"/>
    <xf numFmtId="0" fontId="9" fillId="0" borderId="8" xfId="0" applyFont="1" applyBorder="1" applyAlignment="1"/>
    <xf numFmtId="0" fontId="5" fillId="2" borderId="11" xfId="0" applyFont="1" applyFill="1" applyBorder="1" applyAlignment="1">
      <alignment horizontal="center" vertical="center"/>
    </xf>
    <xf numFmtId="0" fontId="9" fillId="0" borderId="9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/>
    <xf numFmtId="0" fontId="10" fillId="7" borderId="15" xfId="0" applyFont="1" applyFill="1" applyBorder="1" applyAlignment="1">
      <alignment horizontal="center" vertical="center" wrapText="1"/>
    </xf>
    <xf numFmtId="0" fontId="14" fillId="0" borderId="16" xfId="0" applyFont="1" applyBorder="1" applyAlignment="1"/>
  </cellXfs>
  <cellStyles count="87">
    <cellStyle name="Hipervínculo 2" xfId="12" xr:uid="{00000000-0005-0000-0000-000000000000}"/>
    <cellStyle name="Millares 2" xfId="3" xr:uid="{00000000-0005-0000-0000-000001000000}"/>
    <cellStyle name="Millares 2 2" xfId="16" xr:uid="{00000000-0005-0000-0000-000002000000}"/>
    <cellStyle name="Millares 2 2 2" xfId="30" xr:uid="{00000000-0005-0000-0000-000003000000}"/>
    <cellStyle name="Millares 2 2 2 2" xfId="67" xr:uid="{00000000-0005-0000-0000-000004000000}"/>
    <cellStyle name="Millares 2 2 3" xfId="44" xr:uid="{00000000-0005-0000-0000-000005000000}"/>
    <cellStyle name="Millares 2 2 4" xfId="53" xr:uid="{00000000-0005-0000-0000-000006000000}"/>
    <cellStyle name="Millares 2 2 5" xfId="82" xr:uid="{00000000-0005-0000-0000-000007000000}"/>
    <cellStyle name="Millares 2 3" xfId="17" xr:uid="{00000000-0005-0000-0000-000008000000}"/>
    <cellStyle name="Millares 2 3 2" xfId="31" xr:uid="{00000000-0005-0000-0000-000009000000}"/>
    <cellStyle name="Millares 2 3 2 2" xfId="68" xr:uid="{00000000-0005-0000-0000-00000A000000}"/>
    <cellStyle name="Millares 2 3 3" xfId="45" xr:uid="{00000000-0005-0000-0000-00000B000000}"/>
    <cellStyle name="Millares 2 3 4" xfId="54" xr:uid="{00000000-0005-0000-0000-00000C000000}"/>
    <cellStyle name="Millares 2 3 5" xfId="83" xr:uid="{00000000-0005-0000-0000-00000D000000}"/>
    <cellStyle name="Millares 2 4" xfId="22" xr:uid="{00000000-0005-0000-0000-00000E000000}"/>
    <cellStyle name="Millares 2 4 2" xfId="59" xr:uid="{00000000-0005-0000-0000-00000F000000}"/>
    <cellStyle name="Millares 2 5" xfId="36" xr:uid="{00000000-0005-0000-0000-000010000000}"/>
    <cellStyle name="Millares 2 6" xfId="51" xr:uid="{00000000-0005-0000-0000-000011000000}"/>
    <cellStyle name="Millares 2 7" xfId="74" xr:uid="{00000000-0005-0000-0000-000012000000}"/>
    <cellStyle name="Millares 3" xfId="20" xr:uid="{00000000-0005-0000-0000-000013000000}"/>
    <cellStyle name="Millares 3 2" xfId="34" xr:uid="{00000000-0005-0000-0000-000014000000}"/>
    <cellStyle name="Millares 3 2 2" xfId="71" xr:uid="{00000000-0005-0000-0000-000015000000}"/>
    <cellStyle name="Millares 3 3" xfId="48" xr:uid="{00000000-0005-0000-0000-000016000000}"/>
    <cellStyle name="Millares 3 4" xfId="57" xr:uid="{00000000-0005-0000-0000-000017000000}"/>
    <cellStyle name="Millares 3 5" xfId="86" xr:uid="{00000000-0005-0000-0000-000018000000}"/>
    <cellStyle name="Millares 4" xfId="18" xr:uid="{00000000-0005-0000-0000-000019000000}"/>
    <cellStyle name="Millares 4 2" xfId="32" xr:uid="{00000000-0005-0000-0000-00001A000000}"/>
    <cellStyle name="Millares 4 2 2" xfId="69" xr:uid="{00000000-0005-0000-0000-00001B000000}"/>
    <cellStyle name="Millares 4 3" xfId="46" xr:uid="{00000000-0005-0000-0000-00001C000000}"/>
    <cellStyle name="Millares 4 4" xfId="55" xr:uid="{00000000-0005-0000-0000-00001D000000}"/>
    <cellStyle name="Millares 4 5" xfId="84" xr:uid="{00000000-0005-0000-0000-00001E000000}"/>
    <cellStyle name="Millares 5" xfId="19" xr:uid="{00000000-0005-0000-0000-00001F000000}"/>
    <cellStyle name="Millares 5 2" xfId="56" xr:uid="{00000000-0005-0000-0000-000020000000}"/>
    <cellStyle name="Millares 6" xfId="33" xr:uid="{00000000-0005-0000-0000-000021000000}"/>
    <cellStyle name="Millares 6 2" xfId="70" xr:uid="{00000000-0005-0000-0000-000022000000}"/>
    <cellStyle name="Millares 7" xfId="47" xr:uid="{00000000-0005-0000-0000-000023000000}"/>
    <cellStyle name="Millares 8" xfId="85" xr:uid="{00000000-0005-0000-0000-000024000000}"/>
    <cellStyle name="Normal" xfId="0" builtinId="0"/>
    <cellStyle name="Normal 10" xfId="73" xr:uid="{00000000-0005-0000-0000-000026000000}"/>
    <cellStyle name="Normal 2" xfId="4" xr:uid="{00000000-0005-0000-0000-000027000000}"/>
    <cellStyle name="Normal 2 2" xfId="1" xr:uid="{00000000-0005-0000-0000-000028000000}"/>
    <cellStyle name="Normal 2 3" xfId="10" xr:uid="{00000000-0005-0000-0000-000029000000}"/>
    <cellStyle name="Normal 2 4" xfId="23" xr:uid="{00000000-0005-0000-0000-00002A000000}"/>
    <cellStyle name="Normal 2 4 2" xfId="60" xr:uid="{00000000-0005-0000-0000-00002B000000}"/>
    <cellStyle name="Normal 2 5" xfId="37" xr:uid="{00000000-0005-0000-0000-00002C000000}"/>
    <cellStyle name="Normal 2 6" xfId="75" xr:uid="{00000000-0005-0000-0000-00002D000000}"/>
    <cellStyle name="Normal 3" xfId="9" xr:uid="{00000000-0005-0000-0000-00002E000000}"/>
    <cellStyle name="Normal 3 2" xfId="11" xr:uid="{00000000-0005-0000-0000-00002F000000}"/>
    <cellStyle name="Normal 3 2 2" xfId="14" xr:uid="{00000000-0005-0000-0000-000030000000}"/>
    <cellStyle name="Normal 3 2 2 2" xfId="28" xr:uid="{00000000-0005-0000-0000-000031000000}"/>
    <cellStyle name="Normal 3 2 2 2 2" xfId="65" xr:uid="{00000000-0005-0000-0000-000032000000}"/>
    <cellStyle name="Normal 3 2 2 3" xfId="42" xr:uid="{00000000-0005-0000-0000-000033000000}"/>
    <cellStyle name="Normal 3 2 2 4" xfId="80" xr:uid="{00000000-0005-0000-0000-000034000000}"/>
    <cellStyle name="Normal 3 2 3" xfId="27" xr:uid="{00000000-0005-0000-0000-000035000000}"/>
    <cellStyle name="Normal 3 2 3 2" xfId="64" xr:uid="{00000000-0005-0000-0000-000036000000}"/>
    <cellStyle name="Normal 3 2 4" xfId="41" xr:uid="{00000000-0005-0000-0000-000037000000}"/>
    <cellStyle name="Normal 3 2 5" xfId="79" xr:uid="{00000000-0005-0000-0000-000038000000}"/>
    <cellStyle name="Normal 3 3" xfId="13" xr:uid="{00000000-0005-0000-0000-000039000000}"/>
    <cellStyle name="Normal 4" xfId="5" xr:uid="{00000000-0005-0000-0000-00003A000000}"/>
    <cellStyle name="Normal 5" xfId="6" xr:uid="{00000000-0005-0000-0000-00003B000000}"/>
    <cellStyle name="Normal 5 2" xfId="24" xr:uid="{00000000-0005-0000-0000-00003C000000}"/>
    <cellStyle name="Normal 5 2 2" xfId="61" xr:uid="{00000000-0005-0000-0000-00003D000000}"/>
    <cellStyle name="Normal 5 3" xfId="38" xr:uid="{00000000-0005-0000-0000-00003E000000}"/>
    <cellStyle name="Normal 5 4" xfId="76" xr:uid="{00000000-0005-0000-0000-00003F000000}"/>
    <cellStyle name="Normal 56" xfId="7" xr:uid="{00000000-0005-0000-0000-000040000000}"/>
    <cellStyle name="Normal 56 2" xfId="25" xr:uid="{00000000-0005-0000-0000-000041000000}"/>
    <cellStyle name="Normal 56 2 2" xfId="62" xr:uid="{00000000-0005-0000-0000-000042000000}"/>
    <cellStyle name="Normal 56 3" xfId="39" xr:uid="{00000000-0005-0000-0000-000043000000}"/>
    <cellStyle name="Normal 56 4" xfId="77" xr:uid="{00000000-0005-0000-0000-000044000000}"/>
    <cellStyle name="Normal 6" xfId="2" xr:uid="{00000000-0005-0000-0000-000045000000}"/>
    <cellStyle name="Normal 6 2" xfId="50" xr:uid="{00000000-0005-0000-0000-000046000000}"/>
    <cellStyle name="Normal 7" xfId="21" xr:uid="{00000000-0005-0000-0000-000047000000}"/>
    <cellStyle name="Normal 7 2" xfId="58" xr:uid="{00000000-0005-0000-0000-000048000000}"/>
    <cellStyle name="Normal 8" xfId="35" xr:uid="{00000000-0005-0000-0000-000049000000}"/>
    <cellStyle name="Normal 9" xfId="49" xr:uid="{00000000-0005-0000-0000-00004A000000}"/>
    <cellStyle name="Normal 9 2" xfId="72" xr:uid="{00000000-0005-0000-0000-00004B000000}"/>
    <cellStyle name="Porcentaje 2" xfId="8" xr:uid="{00000000-0005-0000-0000-00004C000000}"/>
    <cellStyle name="Porcentaje 2 2" xfId="26" xr:uid="{00000000-0005-0000-0000-00004D000000}"/>
    <cellStyle name="Porcentaje 2 2 2" xfId="63" xr:uid="{00000000-0005-0000-0000-00004E000000}"/>
    <cellStyle name="Porcentaje 2 3" xfId="40" xr:uid="{00000000-0005-0000-0000-00004F000000}"/>
    <cellStyle name="Porcentaje 2 4" xfId="78" xr:uid="{00000000-0005-0000-0000-000050000000}"/>
    <cellStyle name="Porcentaje 3" xfId="15" xr:uid="{00000000-0005-0000-0000-000051000000}"/>
    <cellStyle name="Porcentaje 3 2" xfId="52" xr:uid="{00000000-0005-0000-0000-000052000000}"/>
    <cellStyle name="Porcentaje 4" xfId="29" xr:uid="{00000000-0005-0000-0000-000053000000}"/>
    <cellStyle name="Porcentaje 4 2" xfId="66" xr:uid="{00000000-0005-0000-0000-000054000000}"/>
    <cellStyle name="Porcentaje 5" xfId="43" xr:uid="{00000000-0005-0000-0000-000055000000}"/>
    <cellStyle name="Porcentaje 6" xfId="81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0"/>
  <sheetViews>
    <sheetView tabSelected="1" workbookViewId="0">
      <selection activeCell="B24" sqref="B24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236" t="s">
        <v>585</v>
      </c>
      <c r="B1" s="237"/>
      <c r="C1" s="40" t="s">
        <v>0</v>
      </c>
      <c r="D1" s="41">
        <v>2025</v>
      </c>
    </row>
    <row r="2" spans="1:4" ht="11.25" customHeight="1" x14ac:dyDescent="0.25">
      <c r="A2" s="238" t="s">
        <v>1</v>
      </c>
      <c r="B2" s="239"/>
      <c r="C2" s="42" t="s">
        <v>2</v>
      </c>
      <c r="D2" s="43" t="s">
        <v>586</v>
      </c>
    </row>
    <row r="3" spans="1:4" ht="11.25" customHeight="1" x14ac:dyDescent="0.25">
      <c r="A3" s="238" t="s">
        <v>588</v>
      </c>
      <c r="B3" s="239"/>
      <c r="C3" s="42" t="s">
        <v>3</v>
      </c>
      <c r="D3" s="44">
        <v>2</v>
      </c>
    </row>
    <row r="4" spans="1:4" ht="11.25" customHeight="1" thickBot="1" x14ac:dyDescent="0.3">
      <c r="A4" s="238" t="s">
        <v>4</v>
      </c>
      <c r="B4" s="239"/>
      <c r="C4" s="45"/>
      <c r="D4" s="46"/>
    </row>
    <row r="5" spans="1:4" ht="15" customHeight="1" x14ac:dyDescent="0.25">
      <c r="A5" s="135" t="s">
        <v>5</v>
      </c>
      <c r="B5" s="136" t="s">
        <v>6</v>
      </c>
      <c r="C5" s="1"/>
      <c r="D5" s="1"/>
    </row>
    <row r="6" spans="1:4" ht="9.75" customHeight="1" x14ac:dyDescent="0.25">
      <c r="A6" s="137"/>
      <c r="B6" s="138"/>
      <c r="C6" s="1"/>
      <c r="D6" s="1"/>
    </row>
    <row r="7" spans="1:4" ht="9.75" customHeight="1" x14ac:dyDescent="0.25">
      <c r="A7" s="139"/>
      <c r="B7" s="140" t="s">
        <v>7</v>
      </c>
      <c r="C7" s="1"/>
      <c r="D7" s="1"/>
    </row>
    <row r="8" spans="1:4" ht="9.75" customHeight="1" x14ac:dyDescent="0.25">
      <c r="A8" s="139"/>
      <c r="B8" s="140"/>
      <c r="C8" s="1"/>
      <c r="D8" s="1"/>
    </row>
    <row r="9" spans="1:4" ht="9.75" customHeight="1" x14ac:dyDescent="0.25">
      <c r="A9" s="139"/>
      <c r="B9" s="141" t="s">
        <v>8</v>
      </c>
      <c r="C9" s="1"/>
      <c r="D9" s="1"/>
    </row>
    <row r="10" spans="1:4" ht="9.75" customHeight="1" x14ac:dyDescent="0.25">
      <c r="A10" s="142" t="s">
        <v>9</v>
      </c>
      <c r="B10" s="143" t="s">
        <v>10</v>
      </c>
      <c r="C10" s="1"/>
      <c r="D10" s="1"/>
    </row>
    <row r="11" spans="1:4" ht="9.75" customHeight="1" x14ac:dyDescent="0.25">
      <c r="A11" s="142" t="s">
        <v>11</v>
      </c>
      <c r="B11" s="143" t="s">
        <v>12</v>
      </c>
      <c r="C11" s="1"/>
      <c r="D11" s="1"/>
    </row>
    <row r="12" spans="1:4" ht="9.75" customHeight="1" x14ac:dyDescent="0.25">
      <c r="A12" s="142" t="s">
        <v>13</v>
      </c>
      <c r="B12" s="143" t="s">
        <v>14</v>
      </c>
      <c r="C12" s="1"/>
      <c r="D12" s="1"/>
    </row>
    <row r="13" spans="1:4" ht="9.75" customHeight="1" x14ac:dyDescent="0.25">
      <c r="A13" s="142" t="s">
        <v>15</v>
      </c>
      <c r="B13" s="143" t="s">
        <v>16</v>
      </c>
      <c r="C13" s="1"/>
      <c r="D13" s="1"/>
    </row>
    <row r="14" spans="1:4" ht="9.75" customHeight="1" x14ac:dyDescent="0.25">
      <c r="A14" s="142" t="s">
        <v>17</v>
      </c>
      <c r="B14" s="143" t="s">
        <v>18</v>
      </c>
      <c r="C14" s="1"/>
      <c r="D14" s="1"/>
    </row>
    <row r="15" spans="1:4" ht="9.75" customHeight="1" x14ac:dyDescent="0.25">
      <c r="A15" s="142" t="s">
        <v>19</v>
      </c>
      <c r="B15" s="143" t="s">
        <v>20</v>
      </c>
      <c r="C15" s="1"/>
      <c r="D15" s="1"/>
    </row>
    <row r="16" spans="1:4" ht="9.75" customHeight="1" x14ac:dyDescent="0.25">
      <c r="A16" s="142" t="s">
        <v>21</v>
      </c>
      <c r="B16" s="143" t="s">
        <v>22</v>
      </c>
      <c r="C16" s="1"/>
      <c r="D16" s="1"/>
    </row>
    <row r="17" spans="1:2" ht="9.75" customHeight="1" x14ac:dyDescent="0.25">
      <c r="A17" s="142" t="s">
        <v>23</v>
      </c>
      <c r="B17" s="143" t="s">
        <v>24</v>
      </c>
    </row>
    <row r="18" spans="1:2" ht="9.75" customHeight="1" x14ac:dyDescent="0.25">
      <c r="A18" s="142" t="s">
        <v>25</v>
      </c>
      <c r="B18" s="143" t="s">
        <v>26</v>
      </c>
    </row>
    <row r="19" spans="1:2" ht="9.75" customHeight="1" x14ac:dyDescent="0.25">
      <c r="A19" s="142" t="s">
        <v>27</v>
      </c>
      <c r="B19" s="143" t="s">
        <v>28</v>
      </c>
    </row>
    <row r="20" spans="1:2" ht="9.75" customHeight="1" x14ac:dyDescent="0.25">
      <c r="A20" s="142" t="s">
        <v>29</v>
      </c>
      <c r="B20" s="143" t="s">
        <v>30</v>
      </c>
    </row>
    <row r="21" spans="1:2" ht="9.75" customHeight="1" x14ac:dyDescent="0.25">
      <c r="A21" s="142" t="s">
        <v>31</v>
      </c>
      <c r="B21" s="143" t="s">
        <v>32</v>
      </c>
    </row>
    <row r="22" spans="1:2" ht="9.75" customHeight="1" x14ac:dyDescent="0.25">
      <c r="A22" s="142" t="s">
        <v>33</v>
      </c>
      <c r="B22" s="143" t="s">
        <v>34</v>
      </c>
    </row>
    <row r="23" spans="1:2" ht="9.75" customHeight="1" x14ac:dyDescent="0.25">
      <c r="A23" s="142" t="s">
        <v>35</v>
      </c>
      <c r="B23" s="143" t="s">
        <v>36</v>
      </c>
    </row>
    <row r="24" spans="1:2" ht="9.75" customHeight="1" x14ac:dyDescent="0.25">
      <c r="A24" s="142" t="s">
        <v>37</v>
      </c>
      <c r="B24" s="143" t="s">
        <v>38</v>
      </c>
    </row>
    <row r="25" spans="1:2" ht="9.75" customHeight="1" x14ac:dyDescent="0.25">
      <c r="A25" s="142" t="s">
        <v>39</v>
      </c>
      <c r="B25" s="143" t="s">
        <v>40</v>
      </c>
    </row>
    <row r="26" spans="1:2" ht="9.75" customHeight="1" x14ac:dyDescent="0.25">
      <c r="A26" s="142" t="s">
        <v>41</v>
      </c>
      <c r="B26" s="143" t="s">
        <v>42</v>
      </c>
    </row>
    <row r="27" spans="1:2" ht="9.75" customHeight="1" x14ac:dyDescent="0.25">
      <c r="A27" s="142" t="s">
        <v>43</v>
      </c>
      <c r="B27" s="143" t="s">
        <v>44</v>
      </c>
    </row>
    <row r="28" spans="1:2" ht="9.75" customHeight="1" x14ac:dyDescent="0.25">
      <c r="A28" s="142" t="s">
        <v>45</v>
      </c>
      <c r="B28" s="143" t="s">
        <v>46</v>
      </c>
    </row>
    <row r="29" spans="1:2" ht="9.75" customHeight="1" x14ac:dyDescent="0.25">
      <c r="A29" s="142" t="s">
        <v>47</v>
      </c>
      <c r="B29" s="143" t="s">
        <v>48</v>
      </c>
    </row>
    <row r="30" spans="1:2" ht="9.75" customHeight="1" x14ac:dyDescent="0.25">
      <c r="A30" s="142" t="s">
        <v>49</v>
      </c>
      <c r="B30" s="143" t="s">
        <v>50</v>
      </c>
    </row>
    <row r="31" spans="1:2" ht="9.75" customHeight="1" x14ac:dyDescent="0.25">
      <c r="A31" s="142" t="s">
        <v>51</v>
      </c>
      <c r="B31" s="143" t="s">
        <v>52</v>
      </c>
    </row>
    <row r="32" spans="1:2" ht="9.75" customHeight="1" x14ac:dyDescent="0.25">
      <c r="A32" s="142" t="s">
        <v>53</v>
      </c>
      <c r="B32" s="143" t="s">
        <v>54</v>
      </c>
    </row>
    <row r="33" spans="1:5" ht="15" customHeight="1" x14ac:dyDescent="0.25">
      <c r="A33" s="144"/>
      <c r="B33" s="145"/>
    </row>
    <row r="34" spans="1:5" ht="15" customHeight="1" x14ac:dyDescent="0.25">
      <c r="A34" s="144"/>
      <c r="B34" s="145"/>
    </row>
    <row r="35" spans="1:5" ht="9.75" customHeight="1" x14ac:dyDescent="0.25">
      <c r="A35" s="142" t="s">
        <v>55</v>
      </c>
      <c r="B35" s="146" t="s">
        <v>56</v>
      </c>
    </row>
    <row r="36" spans="1:5" ht="9.75" customHeight="1" x14ac:dyDescent="0.25">
      <c r="A36" s="142" t="s">
        <v>57</v>
      </c>
      <c r="B36" s="146" t="s">
        <v>58</v>
      </c>
    </row>
    <row r="37" spans="1:5" ht="9.75" customHeight="1" x14ac:dyDescent="0.25">
      <c r="A37" s="139"/>
      <c r="B37" s="143"/>
    </row>
    <row r="38" spans="1:5" ht="9.75" customHeight="1" x14ac:dyDescent="0.25">
      <c r="A38" s="139"/>
      <c r="B38" s="140" t="s">
        <v>59</v>
      </c>
    </row>
    <row r="39" spans="1:5" ht="9.75" customHeight="1" x14ac:dyDescent="0.25">
      <c r="A39" s="139" t="s">
        <v>60</v>
      </c>
      <c r="B39" s="146" t="s">
        <v>61</v>
      </c>
    </row>
    <row r="40" spans="1:5" ht="9.75" customHeight="1" x14ac:dyDescent="0.25">
      <c r="A40" s="139"/>
      <c r="B40" s="146" t="s">
        <v>62</v>
      </c>
    </row>
    <row r="41" spans="1:5" ht="9.75" customHeight="1" x14ac:dyDescent="0.25">
      <c r="A41" s="139"/>
      <c r="B41" s="147" t="s">
        <v>63</v>
      </c>
    </row>
    <row r="42" spans="1:5" ht="9.75" customHeight="1" x14ac:dyDescent="0.25">
      <c r="A42" s="139"/>
      <c r="B42" s="147" t="s">
        <v>64</v>
      </c>
    </row>
    <row r="43" spans="1:5" ht="9.75" customHeight="1" thickBot="1" x14ac:dyDescent="0.3">
      <c r="A43" s="148"/>
      <c r="B43" s="149"/>
    </row>
    <row r="44" spans="1:5" ht="9.75" customHeight="1" x14ac:dyDescent="0.25">
      <c r="A44" s="1"/>
      <c r="B44" s="1"/>
    </row>
    <row r="45" spans="1:5" ht="32.25" customHeight="1" x14ac:dyDescent="0.25">
      <c r="A45" s="234" t="s">
        <v>65</v>
      </c>
      <c r="B45" s="235"/>
    </row>
    <row r="48" spans="1:5" ht="15" customHeight="1" x14ac:dyDescent="0.25">
      <c r="A48" s="76"/>
      <c r="B48" s="76"/>
      <c r="C48" s="76"/>
      <c r="D48" s="232"/>
      <c r="E48" s="232"/>
    </row>
    <row r="49" spans="1:5" ht="15" customHeight="1" x14ac:dyDescent="0.25">
      <c r="A49" s="78"/>
      <c r="B49" s="77"/>
      <c r="C49" s="77"/>
      <c r="D49" s="233"/>
      <c r="E49" s="233"/>
    </row>
    <row r="50" spans="1:5" ht="15" customHeight="1" x14ac:dyDescent="0.25">
      <c r="A50" s="74"/>
      <c r="B50" s="75"/>
      <c r="C50" s="75"/>
      <c r="D50" s="75"/>
      <c r="E50" s="75"/>
    </row>
  </sheetData>
  <mergeCells count="7">
    <mergeCell ref="D48:E48"/>
    <mergeCell ref="D49:E49"/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9"/>
  <sheetViews>
    <sheetView workbookViewId="0">
      <selection activeCell="H19" sqref="H19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6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240" t="str">
        <f>'Notas a los Edos Financieros'!A1</f>
        <v>Municipio de San Felipe</v>
      </c>
      <c r="B1" s="241"/>
      <c r="C1" s="241"/>
      <c r="D1" s="53" t="s">
        <v>0</v>
      </c>
      <c r="E1" s="48">
        <f>'Notas a los Edos Financieros'!D1</f>
        <v>2025</v>
      </c>
    </row>
    <row r="2" spans="1:5" ht="11.25" customHeight="1" x14ac:dyDescent="0.25">
      <c r="A2" s="240" t="s">
        <v>66</v>
      </c>
      <c r="B2" s="241"/>
      <c r="C2" s="241"/>
      <c r="D2" s="53" t="s">
        <v>2</v>
      </c>
      <c r="E2" s="48" t="str">
        <f>'Notas a los Edos Financieros'!D2</f>
        <v>Trimestral</v>
      </c>
    </row>
    <row r="3" spans="1:5" ht="11.25" customHeight="1" x14ac:dyDescent="0.25">
      <c r="A3" s="240" t="str">
        <f>'Notas a los Edos Financieros'!A3</f>
        <v>Del 1 de enero al 30 de junio de 2025</v>
      </c>
      <c r="B3" s="241"/>
      <c r="C3" s="241"/>
      <c r="D3" s="53" t="s">
        <v>3</v>
      </c>
      <c r="E3" s="48">
        <f>'Notas a los Edos Financieros'!D3</f>
        <v>2</v>
      </c>
    </row>
    <row r="4" spans="1:5" ht="11.25" customHeight="1" x14ac:dyDescent="0.25">
      <c r="A4" s="240" t="s">
        <v>4</v>
      </c>
      <c r="B4" s="241"/>
      <c r="C4" s="241"/>
      <c r="D4" s="54"/>
      <c r="E4" s="54"/>
    </row>
    <row r="5" spans="1:5" ht="9.75" customHeight="1" x14ac:dyDescent="0.25">
      <c r="A5" s="49" t="s">
        <v>67</v>
      </c>
      <c r="B5" s="50"/>
      <c r="C5" s="50"/>
      <c r="D5" s="55"/>
      <c r="E5" s="50"/>
    </row>
    <row r="6" spans="1:5" ht="9.75" customHeight="1" x14ac:dyDescent="0.25">
      <c r="A6" s="2"/>
      <c r="B6" s="2"/>
      <c r="C6" s="2"/>
      <c r="D6" s="6"/>
      <c r="E6" s="2"/>
    </row>
    <row r="7" spans="1:5" ht="9.75" customHeight="1" x14ac:dyDescent="0.25">
      <c r="A7" s="50" t="s">
        <v>68</v>
      </c>
      <c r="B7" s="50"/>
      <c r="C7" s="50"/>
      <c r="D7" s="55"/>
      <c r="E7" s="50"/>
    </row>
    <row r="8" spans="1:5" ht="11.1" customHeight="1" x14ac:dyDescent="0.25">
      <c r="A8" s="51" t="s">
        <v>69</v>
      </c>
      <c r="B8" s="51" t="s">
        <v>70</v>
      </c>
      <c r="C8" s="56" t="s">
        <v>71</v>
      </c>
      <c r="D8" s="57" t="s">
        <v>72</v>
      </c>
      <c r="E8" s="56" t="s">
        <v>73</v>
      </c>
    </row>
    <row r="9" spans="1:5" ht="11.1" customHeight="1" x14ac:dyDescent="0.25">
      <c r="A9" s="7">
        <v>4000</v>
      </c>
      <c r="B9" s="8" t="s">
        <v>10</v>
      </c>
      <c r="C9" s="87">
        <f>C10+C57+C69</f>
        <v>285426369.60000002</v>
      </c>
      <c r="D9" s="10"/>
      <c r="E9" s="2"/>
    </row>
    <row r="10" spans="1:5" ht="11.1" customHeight="1" x14ac:dyDescent="0.25">
      <c r="A10" s="7">
        <v>4100</v>
      </c>
      <c r="B10" s="8" t="s">
        <v>74</v>
      </c>
      <c r="C10" s="87">
        <f>SUM(C11+C21+C27+C30+C36+C39+C48)</f>
        <v>42733033.169999994</v>
      </c>
      <c r="D10" s="10"/>
      <c r="E10" s="2"/>
    </row>
    <row r="11" spans="1:5" ht="11.1" customHeight="1" x14ac:dyDescent="0.25">
      <c r="A11" s="7">
        <v>4110</v>
      </c>
      <c r="B11" s="8" t="s">
        <v>75</v>
      </c>
      <c r="C11" s="87">
        <f>SUM(C12:C20)</f>
        <v>26480138.359999999</v>
      </c>
      <c r="D11" s="10" t="str">
        <f t="shared" ref="D11:D20" si="0">IFERROR(C11/$C$12,"")</f>
        <v/>
      </c>
      <c r="E11" s="2"/>
    </row>
    <row r="12" spans="1:5" ht="11.1" customHeight="1" x14ac:dyDescent="0.25">
      <c r="A12" s="11">
        <v>4111</v>
      </c>
      <c r="B12" s="1" t="s">
        <v>76</v>
      </c>
      <c r="C12" s="151">
        <v>0</v>
      </c>
      <c r="D12" s="10" t="str">
        <f t="shared" si="0"/>
        <v/>
      </c>
      <c r="E12" s="2"/>
    </row>
    <row r="13" spans="1:5" ht="11.1" customHeight="1" x14ac:dyDescent="0.25">
      <c r="A13" s="11">
        <v>4112</v>
      </c>
      <c r="B13" s="1" t="s">
        <v>77</v>
      </c>
      <c r="C13" s="151">
        <v>25064224.559999999</v>
      </c>
      <c r="D13" s="10" t="str">
        <f t="shared" si="0"/>
        <v/>
      </c>
      <c r="E13" s="2"/>
    </row>
    <row r="14" spans="1:5" ht="11.1" customHeight="1" x14ac:dyDescent="0.25">
      <c r="A14" s="11">
        <v>4113</v>
      </c>
      <c r="B14" s="1" t="s">
        <v>78</v>
      </c>
      <c r="C14" s="151">
        <v>5992.5</v>
      </c>
      <c r="D14" s="10" t="str">
        <f t="shared" si="0"/>
        <v/>
      </c>
      <c r="E14" s="2"/>
    </row>
    <row r="15" spans="1:5" ht="11.1" customHeight="1" x14ac:dyDescent="0.25">
      <c r="A15" s="11">
        <v>4114</v>
      </c>
      <c r="B15" s="1" t="s">
        <v>79</v>
      </c>
      <c r="C15" s="151">
        <v>0</v>
      </c>
      <c r="D15" s="10" t="str">
        <f t="shared" si="0"/>
        <v/>
      </c>
      <c r="E15" s="2"/>
    </row>
    <row r="16" spans="1:5" ht="11.1" customHeight="1" x14ac:dyDescent="0.25">
      <c r="A16" s="11">
        <v>4115</v>
      </c>
      <c r="B16" s="1" t="s">
        <v>80</v>
      </c>
      <c r="C16" s="151">
        <v>0</v>
      </c>
      <c r="D16" s="10" t="str">
        <f t="shared" si="0"/>
        <v/>
      </c>
      <c r="E16" s="2"/>
    </row>
    <row r="17" spans="1:5" ht="11.1" customHeight="1" x14ac:dyDescent="0.25">
      <c r="A17" s="11">
        <v>4116</v>
      </c>
      <c r="B17" s="1" t="s">
        <v>81</v>
      </c>
      <c r="C17" s="151">
        <v>0</v>
      </c>
      <c r="D17" s="10" t="str">
        <f t="shared" si="0"/>
        <v/>
      </c>
      <c r="E17" s="2"/>
    </row>
    <row r="18" spans="1:5" ht="11.1" customHeight="1" x14ac:dyDescent="0.25">
      <c r="A18" s="11">
        <v>4117</v>
      </c>
      <c r="B18" s="1" t="s">
        <v>82</v>
      </c>
      <c r="C18" s="151">
        <v>1409921.3</v>
      </c>
      <c r="D18" s="10" t="str">
        <f t="shared" si="0"/>
        <v/>
      </c>
      <c r="E18" s="2"/>
    </row>
    <row r="19" spans="1:5" ht="11.1" customHeight="1" x14ac:dyDescent="0.25">
      <c r="A19" s="11">
        <v>4118</v>
      </c>
      <c r="B19" s="13" t="s">
        <v>83</v>
      </c>
      <c r="C19" s="151">
        <v>0</v>
      </c>
      <c r="D19" s="10" t="str">
        <f t="shared" si="0"/>
        <v/>
      </c>
      <c r="E19" s="2"/>
    </row>
    <row r="20" spans="1:5" ht="11.1" customHeight="1" x14ac:dyDescent="0.25">
      <c r="A20" s="11">
        <v>4119</v>
      </c>
      <c r="B20" s="1" t="s">
        <v>84</v>
      </c>
      <c r="C20" s="151">
        <v>0</v>
      </c>
      <c r="D20" s="10" t="str">
        <f t="shared" si="0"/>
        <v/>
      </c>
      <c r="E20" s="2"/>
    </row>
    <row r="21" spans="1:5" ht="11.1" customHeight="1" x14ac:dyDescent="0.25">
      <c r="A21" s="7">
        <v>4120</v>
      </c>
      <c r="B21" s="8" t="s">
        <v>85</v>
      </c>
      <c r="C21" s="87">
        <v>0</v>
      </c>
      <c r="D21" s="10" t="str">
        <f t="shared" ref="D21:D26" si="1">IFERROR(C21/$C$21,"")</f>
        <v/>
      </c>
      <c r="E21" s="2"/>
    </row>
    <row r="22" spans="1:5" ht="11.1" customHeight="1" x14ac:dyDescent="0.25">
      <c r="A22" s="11">
        <v>4121</v>
      </c>
      <c r="B22" s="1" t="s">
        <v>86</v>
      </c>
      <c r="C22" s="93">
        <v>0</v>
      </c>
      <c r="D22" s="10" t="str">
        <f t="shared" si="1"/>
        <v/>
      </c>
      <c r="E22" s="2"/>
    </row>
    <row r="23" spans="1:5" ht="11.1" customHeight="1" x14ac:dyDescent="0.25">
      <c r="A23" s="11">
        <v>4122</v>
      </c>
      <c r="B23" s="1" t="s">
        <v>87</v>
      </c>
      <c r="C23" s="93">
        <v>0</v>
      </c>
      <c r="D23" s="10" t="str">
        <f t="shared" si="1"/>
        <v/>
      </c>
      <c r="E23" s="2"/>
    </row>
    <row r="24" spans="1:5" ht="11.1" customHeight="1" x14ac:dyDescent="0.25">
      <c r="A24" s="11">
        <v>4123</v>
      </c>
      <c r="B24" s="1" t="s">
        <v>88</v>
      </c>
      <c r="C24" s="93">
        <v>0</v>
      </c>
      <c r="D24" s="10" t="str">
        <f t="shared" si="1"/>
        <v/>
      </c>
      <c r="E24" s="2"/>
    </row>
    <row r="25" spans="1:5" ht="11.1" customHeight="1" x14ac:dyDescent="0.25">
      <c r="A25" s="11">
        <v>4124</v>
      </c>
      <c r="B25" s="1" t="s">
        <v>89</v>
      </c>
      <c r="C25" s="93">
        <v>0</v>
      </c>
      <c r="D25" s="10" t="str">
        <f t="shared" si="1"/>
        <v/>
      </c>
      <c r="E25" s="2"/>
    </row>
    <row r="26" spans="1:5" ht="11.1" customHeight="1" x14ac:dyDescent="0.25">
      <c r="A26" s="11">
        <v>4129</v>
      </c>
      <c r="B26" s="1" t="s">
        <v>90</v>
      </c>
      <c r="C26" s="93">
        <v>0</v>
      </c>
      <c r="D26" s="10" t="str">
        <f t="shared" si="1"/>
        <v/>
      </c>
      <c r="E26" s="2"/>
    </row>
    <row r="27" spans="1:5" ht="11.1" customHeight="1" x14ac:dyDescent="0.25">
      <c r="A27" s="7">
        <v>4130</v>
      </c>
      <c r="B27" s="8" t="s">
        <v>91</v>
      </c>
      <c r="C27" s="9">
        <v>0</v>
      </c>
      <c r="D27" s="10" t="str">
        <f t="shared" ref="D27:D29" si="2">IFERROR(C27/$C$27,"")</f>
        <v/>
      </c>
      <c r="E27" s="2"/>
    </row>
    <row r="28" spans="1:5" ht="11.1" customHeight="1" x14ac:dyDescent="0.25">
      <c r="A28" s="11">
        <v>4131</v>
      </c>
      <c r="B28" s="1" t="s">
        <v>92</v>
      </c>
      <c r="C28" s="88">
        <v>0</v>
      </c>
      <c r="D28" s="10" t="str">
        <f t="shared" si="2"/>
        <v/>
      </c>
      <c r="E28" s="2"/>
    </row>
    <row r="29" spans="1:5" ht="11.1" customHeight="1" x14ac:dyDescent="0.25">
      <c r="A29" s="11">
        <v>4132</v>
      </c>
      <c r="B29" s="13" t="s">
        <v>93</v>
      </c>
      <c r="C29" s="88">
        <v>0</v>
      </c>
      <c r="D29" s="10" t="str">
        <f t="shared" si="2"/>
        <v/>
      </c>
      <c r="E29" s="2"/>
    </row>
    <row r="30" spans="1:5" ht="11.1" customHeight="1" x14ac:dyDescent="0.25">
      <c r="A30" s="7">
        <v>4140</v>
      </c>
      <c r="B30" s="8" t="s">
        <v>94</v>
      </c>
      <c r="C30" s="9">
        <f>SUM(C31:C34)</f>
        <v>8271894.7599999998</v>
      </c>
      <c r="D30" s="10">
        <f t="shared" ref="D30:D35" si="3">IFERROR(C30/$C$30,"")</f>
        <v>1</v>
      </c>
      <c r="E30" s="2"/>
    </row>
    <row r="31" spans="1:5" ht="11.1" customHeight="1" x14ac:dyDescent="0.25">
      <c r="A31" s="11">
        <v>4141</v>
      </c>
      <c r="B31" s="1" t="s">
        <v>95</v>
      </c>
      <c r="C31" s="153">
        <v>0</v>
      </c>
      <c r="D31" s="10">
        <f t="shared" si="3"/>
        <v>0</v>
      </c>
      <c r="E31" s="2"/>
    </row>
    <row r="32" spans="1:5" ht="11.1" customHeight="1" x14ac:dyDescent="0.25">
      <c r="A32" s="11">
        <v>4143</v>
      </c>
      <c r="B32" s="1" t="s">
        <v>96</v>
      </c>
      <c r="C32" s="153">
        <v>8196530.6299999999</v>
      </c>
      <c r="D32" s="10">
        <f t="shared" si="3"/>
        <v>0.9908891333622335</v>
      </c>
      <c r="E32" s="2"/>
    </row>
    <row r="33" spans="1:5" ht="11.1" customHeight="1" x14ac:dyDescent="0.25">
      <c r="A33" s="11">
        <v>4144</v>
      </c>
      <c r="B33" s="1" t="s">
        <v>97</v>
      </c>
      <c r="C33" s="153">
        <v>75364.13</v>
      </c>
      <c r="D33" s="10">
        <f t="shared" si="3"/>
        <v>9.110866637766557E-3</v>
      </c>
      <c r="E33" s="2"/>
    </row>
    <row r="34" spans="1:5" ht="11.1" customHeight="1" x14ac:dyDescent="0.25">
      <c r="A34" s="11">
        <v>4145</v>
      </c>
      <c r="B34" s="13" t="s">
        <v>98</v>
      </c>
      <c r="C34" s="153">
        <v>0</v>
      </c>
      <c r="D34" s="10">
        <f t="shared" si="3"/>
        <v>0</v>
      </c>
      <c r="E34" s="2"/>
    </row>
    <row r="35" spans="1:5" ht="11.1" customHeight="1" x14ac:dyDescent="0.25">
      <c r="A35" s="11">
        <v>4149</v>
      </c>
      <c r="B35" s="1" t="s">
        <v>99</v>
      </c>
      <c r="C35" s="153">
        <v>0</v>
      </c>
      <c r="D35" s="10">
        <f t="shared" si="3"/>
        <v>0</v>
      </c>
      <c r="E35" s="2"/>
    </row>
    <row r="36" spans="1:5" ht="11.1" customHeight="1" x14ac:dyDescent="0.25">
      <c r="A36" s="7">
        <v>4150</v>
      </c>
      <c r="B36" s="8" t="s">
        <v>100</v>
      </c>
      <c r="C36" s="87">
        <f>C37</f>
        <v>5413431.9000000004</v>
      </c>
      <c r="D36" s="10">
        <f t="shared" ref="D36:D38" si="4">IFERROR(C36/$C$36,"")</f>
        <v>1</v>
      </c>
      <c r="E36" s="2"/>
    </row>
    <row r="37" spans="1:5" ht="11.1" customHeight="1" x14ac:dyDescent="0.25">
      <c r="A37" s="11">
        <v>4151</v>
      </c>
      <c r="B37" s="1" t="s">
        <v>100</v>
      </c>
      <c r="C37" s="154">
        <v>5413431.9000000004</v>
      </c>
      <c r="D37" s="10">
        <f t="shared" si="4"/>
        <v>1</v>
      </c>
      <c r="E37" s="2"/>
    </row>
    <row r="38" spans="1:5" ht="11.1" customHeight="1" x14ac:dyDescent="0.25">
      <c r="A38" s="11">
        <v>4154</v>
      </c>
      <c r="B38" s="13" t="s">
        <v>101</v>
      </c>
      <c r="C38" s="89">
        <v>0</v>
      </c>
      <c r="D38" s="10">
        <f t="shared" si="4"/>
        <v>0</v>
      </c>
      <c r="E38" s="2"/>
    </row>
    <row r="39" spans="1:5" ht="11.1" customHeight="1" x14ac:dyDescent="0.25">
      <c r="A39" s="7">
        <v>4160</v>
      </c>
      <c r="B39" s="8" t="s">
        <v>102</v>
      </c>
      <c r="C39" s="9">
        <f>SUM(C40:C47)</f>
        <v>2567568.1500000004</v>
      </c>
      <c r="D39" s="10">
        <f t="shared" ref="D39:D47" si="5">IFERROR(C39/$C$39,"")</f>
        <v>1</v>
      </c>
      <c r="E39" s="2"/>
    </row>
    <row r="40" spans="1:5" ht="11.1" customHeight="1" x14ac:dyDescent="0.25">
      <c r="A40" s="11">
        <v>4161</v>
      </c>
      <c r="B40" s="1" t="s">
        <v>103</v>
      </c>
      <c r="C40" s="155">
        <v>0</v>
      </c>
      <c r="D40" s="10">
        <f t="shared" si="5"/>
        <v>0</v>
      </c>
      <c r="E40" s="2"/>
    </row>
    <row r="41" spans="1:5" ht="11.1" customHeight="1" x14ac:dyDescent="0.25">
      <c r="A41" s="11">
        <v>4162</v>
      </c>
      <c r="B41" s="1" t="s">
        <v>104</v>
      </c>
      <c r="C41" s="155">
        <v>1587333</v>
      </c>
      <c r="D41" s="10">
        <f t="shared" si="5"/>
        <v>0.61822429133964751</v>
      </c>
      <c r="E41" s="2"/>
    </row>
    <row r="42" spans="1:5" ht="11.1" customHeight="1" x14ac:dyDescent="0.25">
      <c r="A42" s="11">
        <v>4163</v>
      </c>
      <c r="B42" s="1" t="s">
        <v>105</v>
      </c>
      <c r="C42" s="155">
        <v>34131.870000000003</v>
      </c>
      <c r="D42" s="10">
        <f t="shared" si="5"/>
        <v>1.3293462142377798E-2</v>
      </c>
      <c r="E42" s="2"/>
    </row>
    <row r="43" spans="1:5" ht="11.1" customHeight="1" x14ac:dyDescent="0.25">
      <c r="A43" s="11">
        <v>4164</v>
      </c>
      <c r="B43" s="1" t="s">
        <v>106</v>
      </c>
      <c r="C43" s="155">
        <v>599776.07999999996</v>
      </c>
      <c r="D43" s="10">
        <f t="shared" si="5"/>
        <v>0.23359694658932417</v>
      </c>
      <c r="E43" s="2"/>
    </row>
    <row r="44" spans="1:5" ht="11.1" customHeight="1" x14ac:dyDescent="0.25">
      <c r="A44" s="11">
        <v>4165</v>
      </c>
      <c r="B44" s="1" t="s">
        <v>107</v>
      </c>
      <c r="C44" s="155">
        <v>0</v>
      </c>
      <c r="D44" s="10">
        <f t="shared" si="5"/>
        <v>0</v>
      </c>
      <c r="E44" s="2"/>
    </row>
    <row r="45" spans="1:5" ht="11.1" customHeight="1" x14ac:dyDescent="0.25">
      <c r="A45" s="11">
        <v>4166</v>
      </c>
      <c r="B45" s="13" t="s">
        <v>108</v>
      </c>
      <c r="C45" s="155">
        <v>0</v>
      </c>
      <c r="D45" s="10">
        <f t="shared" si="5"/>
        <v>0</v>
      </c>
      <c r="E45" s="2"/>
    </row>
    <row r="46" spans="1:5" ht="11.1" customHeight="1" x14ac:dyDescent="0.25">
      <c r="A46" s="11">
        <v>4168</v>
      </c>
      <c r="B46" s="1" t="s">
        <v>109</v>
      </c>
      <c r="C46" s="155">
        <v>0</v>
      </c>
      <c r="D46" s="10">
        <f t="shared" si="5"/>
        <v>0</v>
      </c>
      <c r="E46" s="2"/>
    </row>
    <row r="47" spans="1:5" ht="11.1" customHeight="1" x14ac:dyDescent="0.25">
      <c r="A47" s="11">
        <v>4169</v>
      </c>
      <c r="B47" s="1" t="s">
        <v>110</v>
      </c>
      <c r="C47" s="155">
        <v>346327.2</v>
      </c>
      <c r="D47" s="10">
        <f t="shared" si="5"/>
        <v>0.13488529992865037</v>
      </c>
      <c r="E47" s="2"/>
    </row>
    <row r="48" spans="1:5" ht="11.1" customHeight="1" x14ac:dyDescent="0.25">
      <c r="A48" s="7">
        <v>4170</v>
      </c>
      <c r="B48" s="8" t="s">
        <v>111</v>
      </c>
      <c r="C48" s="87">
        <v>0</v>
      </c>
      <c r="D48" s="10" t="str">
        <f t="shared" ref="D48:D56" si="6">IFERROR(C48/$C$48,"")</f>
        <v/>
      </c>
      <c r="E48" s="2"/>
    </row>
    <row r="49" spans="1:5" ht="11.1" customHeight="1" x14ac:dyDescent="0.25">
      <c r="A49" s="11">
        <v>4171</v>
      </c>
      <c r="B49" s="1" t="s">
        <v>112</v>
      </c>
      <c r="C49" s="90">
        <v>0</v>
      </c>
      <c r="D49" s="10" t="str">
        <f t="shared" si="6"/>
        <v/>
      </c>
      <c r="E49" s="2"/>
    </row>
    <row r="50" spans="1:5" ht="11.1" customHeight="1" x14ac:dyDescent="0.25">
      <c r="A50" s="11">
        <v>4172</v>
      </c>
      <c r="B50" s="1" t="s">
        <v>113</v>
      </c>
      <c r="C50" s="90">
        <v>0</v>
      </c>
      <c r="D50" s="10" t="str">
        <f t="shared" si="6"/>
        <v/>
      </c>
      <c r="E50" s="2"/>
    </row>
    <row r="51" spans="1:5" ht="11.1" customHeight="1" x14ac:dyDescent="0.25">
      <c r="A51" s="11">
        <v>4173</v>
      </c>
      <c r="B51" s="13" t="s">
        <v>114</v>
      </c>
      <c r="C51" s="90">
        <v>0</v>
      </c>
      <c r="D51" s="10" t="str">
        <f t="shared" si="6"/>
        <v/>
      </c>
      <c r="E51" s="2"/>
    </row>
    <row r="52" spans="1:5" ht="11.1" customHeight="1" x14ac:dyDescent="0.25">
      <c r="A52" s="11">
        <v>4174</v>
      </c>
      <c r="B52" s="13" t="s">
        <v>115</v>
      </c>
      <c r="C52" s="90">
        <v>0</v>
      </c>
      <c r="D52" s="10" t="str">
        <f t="shared" si="6"/>
        <v/>
      </c>
      <c r="E52" s="2"/>
    </row>
    <row r="53" spans="1:5" ht="11.1" customHeight="1" x14ac:dyDescent="0.25">
      <c r="A53" s="11">
        <v>4175</v>
      </c>
      <c r="B53" s="13" t="s">
        <v>116</v>
      </c>
      <c r="C53" s="90">
        <v>0</v>
      </c>
      <c r="D53" s="10" t="str">
        <f t="shared" si="6"/>
        <v/>
      </c>
      <c r="E53" s="2"/>
    </row>
    <row r="54" spans="1:5" ht="11.1" customHeight="1" x14ac:dyDescent="0.25">
      <c r="A54" s="11">
        <v>4176</v>
      </c>
      <c r="B54" s="13" t="s">
        <v>117</v>
      </c>
      <c r="C54" s="90">
        <v>0</v>
      </c>
      <c r="D54" s="10" t="str">
        <f t="shared" si="6"/>
        <v/>
      </c>
      <c r="E54" s="2"/>
    </row>
    <row r="55" spans="1:5" ht="11.1" customHeight="1" x14ac:dyDescent="0.25">
      <c r="A55" s="11">
        <v>4177</v>
      </c>
      <c r="B55" s="13" t="s">
        <v>118</v>
      </c>
      <c r="C55" s="90">
        <v>0</v>
      </c>
      <c r="D55" s="10" t="str">
        <f t="shared" si="6"/>
        <v/>
      </c>
      <c r="E55" s="2"/>
    </row>
    <row r="56" spans="1:5" ht="11.1" customHeight="1" x14ac:dyDescent="0.25">
      <c r="A56" s="11">
        <v>4178</v>
      </c>
      <c r="B56" s="13" t="s">
        <v>119</v>
      </c>
      <c r="C56" s="90">
        <v>0</v>
      </c>
      <c r="D56" s="10" t="str">
        <f t="shared" si="6"/>
        <v/>
      </c>
      <c r="E56" s="2"/>
    </row>
    <row r="57" spans="1:5" ht="11.1" customHeight="1" x14ac:dyDescent="0.25">
      <c r="A57" s="7">
        <v>4200</v>
      </c>
      <c r="B57" s="14" t="s">
        <v>120</v>
      </c>
      <c r="C57" s="9">
        <f>SUM(C58+C64)</f>
        <v>242693336.43000001</v>
      </c>
      <c r="D57" s="10"/>
      <c r="E57" s="2"/>
    </row>
    <row r="58" spans="1:5" ht="11.1" customHeight="1" x14ac:dyDescent="0.25">
      <c r="A58" s="7">
        <v>4210</v>
      </c>
      <c r="B58" s="14" t="s">
        <v>121</v>
      </c>
      <c r="C58" s="9">
        <f>SUM(C59:C63)</f>
        <v>238121940.43000001</v>
      </c>
      <c r="D58" s="10">
        <f t="shared" ref="D58:D63" si="7">IFERROR(C58/$C$58,"")</f>
        <v>1</v>
      </c>
      <c r="E58" s="2"/>
    </row>
    <row r="59" spans="1:5" ht="11.1" customHeight="1" x14ac:dyDescent="0.25">
      <c r="A59" s="11">
        <v>4211</v>
      </c>
      <c r="B59" s="1" t="s">
        <v>122</v>
      </c>
      <c r="C59" s="156">
        <v>100598829.84</v>
      </c>
      <c r="D59" s="10">
        <f t="shared" si="7"/>
        <v>0.42246770565676933</v>
      </c>
      <c r="E59" s="2"/>
    </row>
    <row r="60" spans="1:5" ht="11.1" customHeight="1" x14ac:dyDescent="0.25">
      <c r="A60" s="11">
        <v>4212</v>
      </c>
      <c r="B60" s="1" t="s">
        <v>123</v>
      </c>
      <c r="C60" s="156">
        <v>135093521.78</v>
      </c>
      <c r="D60" s="10">
        <f t="shared" si="7"/>
        <v>0.56732916562013758</v>
      </c>
      <c r="E60" s="2"/>
    </row>
    <row r="61" spans="1:5" ht="11.1" customHeight="1" x14ac:dyDescent="0.25">
      <c r="A61" s="11">
        <v>4213</v>
      </c>
      <c r="B61" s="1" t="s">
        <v>124</v>
      </c>
      <c r="C61" s="156">
        <v>918653.43999999994</v>
      </c>
      <c r="D61" s="10">
        <f t="shared" si="7"/>
        <v>3.8579117839418653E-3</v>
      </c>
      <c r="E61" s="2"/>
    </row>
    <row r="62" spans="1:5" ht="11.1" customHeight="1" x14ac:dyDescent="0.25">
      <c r="A62" s="11">
        <v>4214</v>
      </c>
      <c r="B62" s="1" t="s">
        <v>125</v>
      </c>
      <c r="C62" s="156">
        <v>1510935.37</v>
      </c>
      <c r="D62" s="10">
        <f t="shared" si="7"/>
        <v>6.3452169391512462E-3</v>
      </c>
      <c r="E62" s="2"/>
    </row>
    <row r="63" spans="1:5" ht="11.1" customHeight="1" x14ac:dyDescent="0.25">
      <c r="A63" s="11">
        <v>4215</v>
      </c>
      <c r="B63" s="1" t="s">
        <v>126</v>
      </c>
      <c r="C63" s="156">
        <v>0</v>
      </c>
      <c r="D63" s="10">
        <f t="shared" si="7"/>
        <v>0</v>
      </c>
      <c r="E63" s="2"/>
    </row>
    <row r="64" spans="1:5" ht="11.1" customHeight="1" x14ac:dyDescent="0.25">
      <c r="A64" s="7">
        <v>4220</v>
      </c>
      <c r="B64" s="8" t="s">
        <v>127</v>
      </c>
      <c r="C64" s="9">
        <f>SUM(C65:C68)</f>
        <v>4571396</v>
      </c>
      <c r="D64" s="10">
        <f t="shared" ref="D64:D68" si="8">IFERROR(C64/$C$64,"")</f>
        <v>1</v>
      </c>
      <c r="E64" s="2"/>
    </row>
    <row r="65" spans="1:5" ht="11.1" customHeight="1" x14ac:dyDescent="0.25">
      <c r="A65" s="11">
        <v>4221</v>
      </c>
      <c r="B65" s="1" t="s">
        <v>128</v>
      </c>
      <c r="C65" s="157">
        <v>4571396</v>
      </c>
      <c r="D65" s="10">
        <f t="shared" si="8"/>
        <v>1</v>
      </c>
      <c r="E65" s="2"/>
    </row>
    <row r="66" spans="1:5" ht="11.1" customHeight="1" x14ac:dyDescent="0.25">
      <c r="A66" s="11">
        <v>4223</v>
      </c>
      <c r="B66" s="1" t="s">
        <v>129</v>
      </c>
      <c r="C66" s="93">
        <v>0</v>
      </c>
      <c r="D66" s="10">
        <f t="shared" si="8"/>
        <v>0</v>
      </c>
      <c r="E66" s="2"/>
    </row>
    <row r="67" spans="1:5" ht="11.1" customHeight="1" x14ac:dyDescent="0.25">
      <c r="A67" s="11">
        <v>4225</v>
      </c>
      <c r="B67" s="1" t="s">
        <v>130</v>
      </c>
      <c r="C67" s="93">
        <v>0</v>
      </c>
      <c r="D67" s="10">
        <f t="shared" si="8"/>
        <v>0</v>
      </c>
      <c r="E67" s="2"/>
    </row>
    <row r="68" spans="1:5" ht="11.1" customHeight="1" x14ac:dyDescent="0.25">
      <c r="A68" s="11">
        <v>4227</v>
      </c>
      <c r="B68" s="1" t="s">
        <v>131</v>
      </c>
      <c r="C68" s="93">
        <v>0</v>
      </c>
      <c r="D68" s="10">
        <f t="shared" si="8"/>
        <v>0</v>
      </c>
      <c r="E68" s="2"/>
    </row>
    <row r="69" spans="1:5" ht="11.1" customHeight="1" x14ac:dyDescent="0.25">
      <c r="A69" s="15">
        <v>4300</v>
      </c>
      <c r="B69" s="8" t="s">
        <v>132</v>
      </c>
      <c r="C69" s="9">
        <v>0</v>
      </c>
      <c r="D69" s="10"/>
      <c r="E69" s="1"/>
    </row>
    <row r="70" spans="1:5" ht="11.1" customHeight="1" x14ac:dyDescent="0.25">
      <c r="A70" s="15">
        <v>4310</v>
      </c>
      <c r="B70" s="8" t="s">
        <v>133</v>
      </c>
      <c r="C70" s="9">
        <v>0</v>
      </c>
      <c r="D70" s="10" t="str">
        <f t="shared" ref="D70:D72" si="9">IFERROR(C70/$C$70,"")</f>
        <v/>
      </c>
      <c r="E70" s="1"/>
    </row>
    <row r="71" spans="1:5" ht="11.1" customHeight="1" x14ac:dyDescent="0.25">
      <c r="A71" s="5">
        <v>4311</v>
      </c>
      <c r="B71" s="1" t="s">
        <v>134</v>
      </c>
      <c r="C71" s="12">
        <v>0</v>
      </c>
      <c r="D71" s="10" t="str">
        <f t="shared" si="9"/>
        <v/>
      </c>
      <c r="E71" s="1"/>
    </row>
    <row r="72" spans="1:5" ht="11.1" customHeight="1" x14ac:dyDescent="0.25">
      <c r="A72" s="5">
        <v>4319</v>
      </c>
      <c r="B72" s="1" t="s">
        <v>135</v>
      </c>
      <c r="C72" s="12">
        <v>0</v>
      </c>
      <c r="D72" s="10" t="str">
        <f t="shared" si="9"/>
        <v/>
      </c>
      <c r="E72" s="1"/>
    </row>
    <row r="73" spans="1:5" ht="11.1" customHeight="1" x14ac:dyDescent="0.25">
      <c r="A73" s="15">
        <v>4320</v>
      </c>
      <c r="B73" s="8" t="s">
        <v>136</v>
      </c>
      <c r="C73" s="9">
        <v>0</v>
      </c>
      <c r="D73" s="10" t="str">
        <f t="shared" ref="D73:D78" si="10">IFERROR(C73/$C$73,"")</f>
        <v/>
      </c>
      <c r="E73" s="1"/>
    </row>
    <row r="74" spans="1:5" ht="11.1" customHeight="1" x14ac:dyDescent="0.25">
      <c r="A74" s="5">
        <v>4321</v>
      </c>
      <c r="B74" s="1" t="s">
        <v>137</v>
      </c>
      <c r="C74" s="12">
        <v>0</v>
      </c>
      <c r="D74" s="10" t="str">
        <f t="shared" si="10"/>
        <v/>
      </c>
      <c r="E74" s="1"/>
    </row>
    <row r="75" spans="1:5" ht="11.1" customHeight="1" x14ac:dyDescent="0.25">
      <c r="A75" s="5">
        <v>4322</v>
      </c>
      <c r="B75" s="1" t="s">
        <v>138</v>
      </c>
      <c r="C75" s="12">
        <v>0</v>
      </c>
      <c r="D75" s="10" t="str">
        <f t="shared" si="10"/>
        <v/>
      </c>
      <c r="E75" s="1"/>
    </row>
    <row r="76" spans="1:5" ht="11.1" customHeight="1" x14ac:dyDescent="0.25">
      <c r="A76" s="5">
        <v>4323</v>
      </c>
      <c r="B76" s="1" t="s">
        <v>139</v>
      </c>
      <c r="C76" s="12">
        <v>0</v>
      </c>
      <c r="D76" s="10" t="str">
        <f t="shared" si="10"/>
        <v/>
      </c>
      <c r="E76" s="1"/>
    </row>
    <row r="77" spans="1:5" ht="11.1" customHeight="1" x14ac:dyDescent="0.25">
      <c r="A77" s="5">
        <v>4324</v>
      </c>
      <c r="B77" s="1" t="s">
        <v>140</v>
      </c>
      <c r="C77" s="12">
        <v>0</v>
      </c>
      <c r="D77" s="10" t="str">
        <f t="shared" si="10"/>
        <v/>
      </c>
      <c r="E77" s="1"/>
    </row>
    <row r="78" spans="1:5" ht="11.1" customHeight="1" x14ac:dyDescent="0.25">
      <c r="A78" s="5">
        <v>4325</v>
      </c>
      <c r="B78" s="1" t="s">
        <v>141</v>
      </c>
      <c r="C78" s="12">
        <v>0</v>
      </c>
      <c r="D78" s="10" t="str">
        <f t="shared" si="10"/>
        <v/>
      </c>
      <c r="E78" s="1"/>
    </row>
    <row r="79" spans="1:5" ht="11.1" customHeight="1" x14ac:dyDescent="0.25">
      <c r="A79" s="15">
        <v>4330</v>
      </c>
      <c r="B79" s="8" t="s">
        <v>142</v>
      </c>
      <c r="C79" s="9">
        <v>0</v>
      </c>
      <c r="D79" s="10" t="str">
        <f t="shared" ref="D79:D80" si="11">IFERROR(C79/$C$79,"")</f>
        <v/>
      </c>
      <c r="E79" s="1"/>
    </row>
    <row r="80" spans="1:5" ht="11.1" customHeight="1" x14ac:dyDescent="0.25">
      <c r="A80" s="5">
        <v>4331</v>
      </c>
      <c r="B80" s="1" t="s">
        <v>142</v>
      </c>
      <c r="C80" s="12">
        <v>0</v>
      </c>
      <c r="D80" s="10" t="str">
        <f t="shared" si="11"/>
        <v/>
      </c>
      <c r="E80" s="1"/>
    </row>
    <row r="81" spans="1:5" ht="11.1" customHeight="1" x14ac:dyDescent="0.25">
      <c r="A81" s="15">
        <v>4340</v>
      </c>
      <c r="B81" s="8" t="s">
        <v>143</v>
      </c>
      <c r="C81" s="9">
        <v>0</v>
      </c>
      <c r="D81" s="10" t="str">
        <f t="shared" ref="D81:D82" si="12">IFERROR(C81/$C$81,"")</f>
        <v/>
      </c>
      <c r="E81" s="1"/>
    </row>
    <row r="82" spans="1:5" ht="11.1" customHeight="1" x14ac:dyDescent="0.25">
      <c r="A82" s="5">
        <v>4341</v>
      </c>
      <c r="B82" s="1" t="s">
        <v>143</v>
      </c>
      <c r="C82" s="12">
        <v>0</v>
      </c>
      <c r="D82" s="10" t="str">
        <f t="shared" si="12"/>
        <v/>
      </c>
      <c r="E82" s="1"/>
    </row>
    <row r="83" spans="1:5" ht="11.1" customHeight="1" x14ac:dyDescent="0.25">
      <c r="A83" s="15">
        <v>4390</v>
      </c>
      <c r="B83" s="8" t="s">
        <v>144</v>
      </c>
      <c r="C83" s="9">
        <v>0</v>
      </c>
      <c r="D83" s="10" t="str">
        <f t="shared" ref="D83:D90" si="13">IFERROR(C83/$C$83,"")</f>
        <v/>
      </c>
      <c r="E83" s="1"/>
    </row>
    <row r="84" spans="1:5" ht="11.1" customHeight="1" x14ac:dyDescent="0.25">
      <c r="A84" s="5">
        <v>4392</v>
      </c>
      <c r="B84" s="1" t="s">
        <v>145</v>
      </c>
      <c r="C84" s="12">
        <v>0</v>
      </c>
      <c r="D84" s="10" t="str">
        <f t="shared" si="13"/>
        <v/>
      </c>
      <c r="E84" s="1"/>
    </row>
    <row r="85" spans="1:5" ht="11.1" customHeight="1" x14ac:dyDescent="0.25">
      <c r="A85" s="5">
        <v>4393</v>
      </c>
      <c r="B85" s="1" t="s">
        <v>146</v>
      </c>
      <c r="C85" s="12">
        <v>0</v>
      </c>
      <c r="D85" s="10" t="str">
        <f t="shared" si="13"/>
        <v/>
      </c>
      <c r="E85" s="1"/>
    </row>
    <row r="86" spans="1:5" ht="11.1" customHeight="1" x14ac:dyDescent="0.25">
      <c r="A86" s="5">
        <v>4394</v>
      </c>
      <c r="B86" s="1" t="s">
        <v>147</v>
      </c>
      <c r="C86" s="12">
        <v>0</v>
      </c>
      <c r="D86" s="10" t="str">
        <f t="shared" si="13"/>
        <v/>
      </c>
      <c r="E86" s="1"/>
    </row>
    <row r="87" spans="1:5" ht="11.1" customHeight="1" x14ac:dyDescent="0.25">
      <c r="A87" s="5">
        <v>4395</v>
      </c>
      <c r="B87" s="1" t="s">
        <v>148</v>
      </c>
      <c r="C87" s="12">
        <v>0</v>
      </c>
      <c r="D87" s="10" t="str">
        <f t="shared" si="13"/>
        <v/>
      </c>
      <c r="E87" s="1"/>
    </row>
    <row r="88" spans="1:5" ht="11.1" customHeight="1" x14ac:dyDescent="0.25">
      <c r="A88" s="5">
        <v>4396</v>
      </c>
      <c r="B88" s="1" t="s">
        <v>149</v>
      </c>
      <c r="C88" s="12">
        <v>0</v>
      </c>
      <c r="D88" s="10" t="str">
        <f t="shared" si="13"/>
        <v/>
      </c>
      <c r="E88" s="1"/>
    </row>
    <row r="89" spans="1:5" ht="11.1" customHeight="1" x14ac:dyDescent="0.25">
      <c r="A89" s="5">
        <v>4397</v>
      </c>
      <c r="B89" s="1" t="s">
        <v>150</v>
      </c>
      <c r="C89" s="12">
        <v>0</v>
      </c>
      <c r="D89" s="10" t="str">
        <f t="shared" si="13"/>
        <v/>
      </c>
      <c r="E89" s="1"/>
    </row>
    <row r="90" spans="1:5" ht="11.1" customHeight="1" x14ac:dyDescent="0.25">
      <c r="A90" s="5">
        <v>4399</v>
      </c>
      <c r="B90" s="1" t="s">
        <v>144</v>
      </c>
      <c r="C90" s="12">
        <v>0</v>
      </c>
      <c r="D90" s="10" t="str">
        <f t="shared" si="13"/>
        <v/>
      </c>
      <c r="E90" s="1"/>
    </row>
    <row r="91" spans="1:5" ht="11.1" customHeight="1" x14ac:dyDescent="0.25">
      <c r="A91" s="2"/>
      <c r="B91" s="2"/>
      <c r="C91" s="2"/>
      <c r="D91" s="6"/>
      <c r="E91" s="2"/>
    </row>
    <row r="92" spans="1:5" ht="9.75" customHeight="1" x14ac:dyDescent="0.25">
      <c r="A92" s="50" t="s">
        <v>151</v>
      </c>
      <c r="B92" s="50"/>
      <c r="C92" s="50"/>
      <c r="D92" s="55"/>
      <c r="E92" s="50"/>
    </row>
    <row r="93" spans="1:5" ht="9.75" customHeight="1" x14ac:dyDescent="0.25">
      <c r="A93" s="51" t="s">
        <v>69</v>
      </c>
      <c r="B93" s="51" t="s">
        <v>70</v>
      </c>
      <c r="C93" s="56" t="s">
        <v>71</v>
      </c>
      <c r="D93" s="57" t="s">
        <v>72</v>
      </c>
      <c r="E93" s="56" t="s">
        <v>73</v>
      </c>
    </row>
    <row r="94" spans="1:5" ht="9.75" customHeight="1" x14ac:dyDescent="0.25">
      <c r="A94" s="15">
        <v>5000</v>
      </c>
      <c r="B94" s="8" t="s">
        <v>12</v>
      </c>
      <c r="C94" s="87">
        <f>SUM(C95+C123+C156+C166+C181+C210)</f>
        <v>121553210.39</v>
      </c>
      <c r="D94" s="10"/>
      <c r="E94" s="1"/>
    </row>
    <row r="95" spans="1:5" ht="9.75" customHeight="1" x14ac:dyDescent="0.25">
      <c r="A95" s="15">
        <v>5100</v>
      </c>
      <c r="B95" s="8" t="s">
        <v>152</v>
      </c>
      <c r="C95" s="87">
        <f>SUM(C96+C103+C113)</f>
        <v>103039440.03</v>
      </c>
      <c r="D95" s="10"/>
      <c r="E95" s="1"/>
    </row>
    <row r="96" spans="1:5" ht="9.75" customHeight="1" x14ac:dyDescent="0.25">
      <c r="A96" s="15">
        <v>5110</v>
      </c>
      <c r="B96" s="8" t="s">
        <v>153</v>
      </c>
      <c r="C96" s="87">
        <f>SUM(C97:C102)</f>
        <v>63489731.200000003</v>
      </c>
      <c r="D96" s="10">
        <f t="shared" ref="D96:D102" si="14">IFERROR(C96/$C$96,"")</f>
        <v>1</v>
      </c>
      <c r="E96" s="1"/>
    </row>
    <row r="97" spans="1:5" ht="9.75" customHeight="1" x14ac:dyDescent="0.25">
      <c r="A97" s="5">
        <v>5111</v>
      </c>
      <c r="B97" s="1" t="s">
        <v>154</v>
      </c>
      <c r="C97" s="158">
        <v>42986795.350000001</v>
      </c>
      <c r="D97" s="10">
        <f t="shared" si="14"/>
        <v>0.6770668978670995</v>
      </c>
      <c r="E97" s="1"/>
    </row>
    <row r="98" spans="1:5" ht="9.75" customHeight="1" x14ac:dyDescent="0.25">
      <c r="A98" s="5">
        <v>5112</v>
      </c>
      <c r="B98" s="1" t="s">
        <v>155</v>
      </c>
      <c r="C98" s="158">
        <v>0</v>
      </c>
      <c r="D98" s="10">
        <f t="shared" si="14"/>
        <v>0</v>
      </c>
      <c r="E98" s="1"/>
    </row>
    <row r="99" spans="1:5" ht="9.75" customHeight="1" x14ac:dyDescent="0.25">
      <c r="A99" s="5">
        <v>5113</v>
      </c>
      <c r="B99" s="1" t="s">
        <v>156</v>
      </c>
      <c r="C99" s="158">
        <v>1191469.6200000001</v>
      </c>
      <c r="D99" s="10">
        <f t="shared" si="14"/>
        <v>1.8766335870075319E-2</v>
      </c>
      <c r="E99" s="1"/>
    </row>
    <row r="100" spans="1:5" ht="9.75" customHeight="1" x14ac:dyDescent="0.25">
      <c r="A100" s="5">
        <v>5114</v>
      </c>
      <c r="B100" s="1" t="s">
        <v>157</v>
      </c>
      <c r="C100" s="158">
        <v>10359643.07</v>
      </c>
      <c r="D100" s="10">
        <f t="shared" si="14"/>
        <v>0.16317037218768379</v>
      </c>
      <c r="E100" s="1"/>
    </row>
    <row r="101" spans="1:5" ht="11.25" customHeight="1" x14ac:dyDescent="0.25">
      <c r="A101" s="5">
        <v>5115</v>
      </c>
      <c r="B101" s="1" t="s">
        <v>158</v>
      </c>
      <c r="C101" s="158">
        <v>7377613.9100000001</v>
      </c>
      <c r="D101" s="10">
        <f t="shared" si="14"/>
        <v>0.11620168758881121</v>
      </c>
      <c r="E101" s="1"/>
    </row>
    <row r="102" spans="1:5" ht="9.75" customHeight="1" x14ac:dyDescent="0.25">
      <c r="A102" s="5">
        <v>5116</v>
      </c>
      <c r="B102" s="1" t="s">
        <v>159</v>
      </c>
      <c r="C102" s="158">
        <v>1574209.25</v>
      </c>
      <c r="D102" s="10">
        <f t="shared" si="14"/>
        <v>2.4794706486330184E-2</v>
      </c>
      <c r="E102" s="1"/>
    </row>
    <row r="103" spans="1:5" ht="9.75" customHeight="1" x14ac:dyDescent="0.25">
      <c r="A103" s="15">
        <v>5120</v>
      </c>
      <c r="B103" s="8" t="s">
        <v>160</v>
      </c>
      <c r="C103" s="87">
        <f>SUM(C104:C112)</f>
        <v>12661019.33</v>
      </c>
      <c r="D103" s="10">
        <f t="shared" ref="D103:D112" si="15">IFERROR(C103/$C$103,"")</f>
        <v>1</v>
      </c>
      <c r="E103" s="1"/>
    </row>
    <row r="104" spans="1:5" ht="9.75" customHeight="1" x14ac:dyDescent="0.25">
      <c r="A104" s="5">
        <v>5121</v>
      </c>
      <c r="B104" s="1" t="s">
        <v>161</v>
      </c>
      <c r="C104" s="159">
        <v>530636.9</v>
      </c>
      <c r="D104" s="10">
        <f t="shared" si="15"/>
        <v>4.191107257396471E-2</v>
      </c>
      <c r="E104" s="1"/>
    </row>
    <row r="105" spans="1:5" ht="9.75" customHeight="1" x14ac:dyDescent="0.25">
      <c r="A105" s="5">
        <v>5122</v>
      </c>
      <c r="B105" s="1" t="s">
        <v>162</v>
      </c>
      <c r="C105" s="159">
        <v>38223.379999999997</v>
      </c>
      <c r="D105" s="10">
        <f t="shared" si="15"/>
        <v>3.0189812529099105E-3</v>
      </c>
      <c r="E105" s="1"/>
    </row>
    <row r="106" spans="1:5" ht="9.75" customHeight="1" x14ac:dyDescent="0.25">
      <c r="A106" s="5">
        <v>5123</v>
      </c>
      <c r="B106" s="1" t="s">
        <v>163</v>
      </c>
      <c r="C106" s="159">
        <v>0</v>
      </c>
      <c r="D106" s="10">
        <f t="shared" si="15"/>
        <v>0</v>
      </c>
      <c r="E106" s="1"/>
    </row>
    <row r="107" spans="1:5" ht="9.75" customHeight="1" x14ac:dyDescent="0.25">
      <c r="A107" s="5">
        <v>5124</v>
      </c>
      <c r="B107" s="1" t="s">
        <v>164</v>
      </c>
      <c r="C107" s="159">
        <v>450147.11</v>
      </c>
      <c r="D107" s="10">
        <f t="shared" si="15"/>
        <v>3.5553781118822445E-2</v>
      </c>
      <c r="E107" s="1"/>
    </row>
    <row r="108" spans="1:5" ht="9.75" customHeight="1" x14ac:dyDescent="0.25">
      <c r="A108" s="5">
        <v>5125</v>
      </c>
      <c r="B108" s="1" t="s">
        <v>165</v>
      </c>
      <c r="C108" s="159">
        <v>50588.800000000003</v>
      </c>
      <c r="D108" s="10">
        <f t="shared" si="15"/>
        <v>3.9956340545291629E-3</v>
      </c>
      <c r="E108" s="1"/>
    </row>
    <row r="109" spans="1:5" ht="9.75" customHeight="1" x14ac:dyDescent="0.25">
      <c r="A109" s="5">
        <v>5126</v>
      </c>
      <c r="B109" s="1" t="s">
        <v>166</v>
      </c>
      <c r="C109" s="159">
        <v>9878632.0899999999</v>
      </c>
      <c r="D109" s="10">
        <f t="shared" si="15"/>
        <v>0.78023987109732973</v>
      </c>
      <c r="E109" s="1"/>
    </row>
    <row r="110" spans="1:5" ht="9.75" customHeight="1" x14ac:dyDescent="0.25">
      <c r="A110" s="5">
        <v>5127</v>
      </c>
      <c r="B110" s="1" t="s">
        <v>167</v>
      </c>
      <c r="C110" s="159">
        <v>126135.03</v>
      </c>
      <c r="D110" s="10">
        <f t="shared" si="15"/>
        <v>9.9624703755981075E-3</v>
      </c>
      <c r="E110" s="1"/>
    </row>
    <row r="111" spans="1:5" ht="9.75" customHeight="1" x14ac:dyDescent="0.25">
      <c r="A111" s="5">
        <v>5128</v>
      </c>
      <c r="B111" s="1" t="s">
        <v>168</v>
      </c>
      <c r="C111" s="159">
        <v>187989.96</v>
      </c>
      <c r="D111" s="10">
        <f t="shared" si="15"/>
        <v>1.4847932468957062E-2</v>
      </c>
      <c r="E111" s="1"/>
    </row>
    <row r="112" spans="1:5" ht="9.75" customHeight="1" x14ac:dyDescent="0.25">
      <c r="A112" s="5">
        <v>5129</v>
      </c>
      <c r="B112" s="1" t="s">
        <v>169</v>
      </c>
      <c r="C112" s="159">
        <v>1398666.06</v>
      </c>
      <c r="D112" s="10">
        <f t="shared" si="15"/>
        <v>0.11047025705788888</v>
      </c>
      <c r="E112" s="1"/>
    </row>
    <row r="113" spans="1:5" ht="9.75" customHeight="1" x14ac:dyDescent="0.25">
      <c r="A113" s="15">
        <v>5130</v>
      </c>
      <c r="B113" s="8" t="s">
        <v>170</v>
      </c>
      <c r="C113" s="87">
        <f>SUM(C114:C122)</f>
        <v>26888689.499999996</v>
      </c>
      <c r="D113" s="10">
        <f t="shared" ref="D113:D122" si="16">IFERROR(C113/$C$113,"")</f>
        <v>1</v>
      </c>
      <c r="E113" s="1"/>
    </row>
    <row r="114" spans="1:5" ht="9.75" customHeight="1" x14ac:dyDescent="0.25">
      <c r="A114" s="5">
        <v>5131</v>
      </c>
      <c r="B114" s="1" t="s">
        <v>171</v>
      </c>
      <c r="C114" s="160">
        <v>12491814.08</v>
      </c>
      <c r="D114" s="10">
        <f t="shared" si="16"/>
        <v>0.46457504297485386</v>
      </c>
      <c r="E114" s="1"/>
    </row>
    <row r="115" spans="1:5" ht="9.75" customHeight="1" x14ac:dyDescent="0.25">
      <c r="A115" s="5">
        <v>5132</v>
      </c>
      <c r="B115" s="1" t="s">
        <v>172</v>
      </c>
      <c r="C115" s="160">
        <v>796964.21</v>
      </c>
      <c r="D115" s="10">
        <f t="shared" si="16"/>
        <v>2.9639384619321075E-2</v>
      </c>
      <c r="E115" s="1"/>
    </row>
    <row r="116" spans="1:5" ht="9.75" customHeight="1" x14ac:dyDescent="0.25">
      <c r="A116" s="5">
        <v>5133</v>
      </c>
      <c r="B116" s="1" t="s">
        <v>173</v>
      </c>
      <c r="C116" s="160">
        <v>2812973.59</v>
      </c>
      <c r="D116" s="10">
        <f t="shared" si="16"/>
        <v>0.10461549604342005</v>
      </c>
      <c r="E116" s="1"/>
    </row>
    <row r="117" spans="1:5" ht="9.75" customHeight="1" x14ac:dyDescent="0.25">
      <c r="A117" s="5">
        <v>5134</v>
      </c>
      <c r="B117" s="1" t="s">
        <v>174</v>
      </c>
      <c r="C117" s="160">
        <v>2657642.25</v>
      </c>
      <c r="D117" s="10">
        <f t="shared" si="16"/>
        <v>9.8838667834667077E-2</v>
      </c>
      <c r="E117" s="1"/>
    </row>
    <row r="118" spans="1:5" ht="9.75" customHeight="1" x14ac:dyDescent="0.25">
      <c r="A118" s="5">
        <v>5135</v>
      </c>
      <c r="B118" s="1" t="s">
        <v>175</v>
      </c>
      <c r="C118" s="160">
        <v>620107.9</v>
      </c>
      <c r="D118" s="10">
        <f t="shared" si="16"/>
        <v>2.3062035061247595E-2</v>
      </c>
      <c r="E118" s="1"/>
    </row>
    <row r="119" spans="1:5" ht="9.75" customHeight="1" x14ac:dyDescent="0.25">
      <c r="A119" s="5">
        <v>5136</v>
      </c>
      <c r="B119" s="1" t="s">
        <v>176</v>
      </c>
      <c r="C119" s="160">
        <v>59279.79</v>
      </c>
      <c r="D119" s="10">
        <f t="shared" si="16"/>
        <v>2.2046366372745689E-3</v>
      </c>
      <c r="E119" s="1"/>
    </row>
    <row r="120" spans="1:5" ht="9.75" customHeight="1" x14ac:dyDescent="0.25">
      <c r="A120" s="5">
        <v>5137</v>
      </c>
      <c r="B120" s="1" t="s">
        <v>177</v>
      </c>
      <c r="C120" s="160">
        <v>25328.61</v>
      </c>
      <c r="D120" s="10">
        <f t="shared" si="16"/>
        <v>9.4198008422835197E-4</v>
      </c>
      <c r="E120" s="1"/>
    </row>
    <row r="121" spans="1:5" ht="9.75" customHeight="1" x14ac:dyDescent="0.25">
      <c r="A121" s="5">
        <v>5138</v>
      </c>
      <c r="B121" s="1" t="s">
        <v>178</v>
      </c>
      <c r="C121" s="160">
        <v>4047407.62</v>
      </c>
      <c r="D121" s="10">
        <f t="shared" si="16"/>
        <v>0.15052454006730229</v>
      </c>
      <c r="E121" s="1"/>
    </row>
    <row r="122" spans="1:5" ht="9.75" customHeight="1" x14ac:dyDescent="0.25">
      <c r="A122" s="5">
        <v>5139</v>
      </c>
      <c r="B122" s="1" t="s">
        <v>179</v>
      </c>
      <c r="C122" s="161">
        <v>3377171.45</v>
      </c>
      <c r="D122" s="10">
        <f t="shared" si="16"/>
        <v>0.12559821667768525</v>
      </c>
      <c r="E122" s="1"/>
    </row>
    <row r="123" spans="1:5" ht="9.75" customHeight="1" x14ac:dyDescent="0.25">
      <c r="A123" s="15">
        <v>5200</v>
      </c>
      <c r="B123" s="8" t="s">
        <v>180</v>
      </c>
      <c r="C123" s="87">
        <f>SUM(C124+C127+C130+C133+C138+C142+C145+C147)</f>
        <v>18513770.359999999</v>
      </c>
      <c r="D123" s="10"/>
      <c r="E123" s="1"/>
    </row>
    <row r="124" spans="1:5" ht="9.75" customHeight="1" x14ac:dyDescent="0.25">
      <c r="A124" s="15">
        <v>5210</v>
      </c>
      <c r="B124" s="8" t="s">
        <v>181</v>
      </c>
      <c r="C124" s="87">
        <f>SUM(C125:C126)</f>
        <v>8297155.9299999997</v>
      </c>
      <c r="D124" s="10">
        <f t="shared" ref="D124:D126" si="17">IFERROR(C124/$C$124,"")</f>
        <v>1</v>
      </c>
      <c r="E124" s="1"/>
    </row>
    <row r="125" spans="1:5" ht="9.75" customHeight="1" x14ac:dyDescent="0.25">
      <c r="A125" s="5">
        <v>5211</v>
      </c>
      <c r="B125" s="1" t="s">
        <v>182</v>
      </c>
      <c r="C125" s="163">
        <v>0</v>
      </c>
      <c r="D125" s="10">
        <f t="shared" si="17"/>
        <v>0</v>
      </c>
      <c r="E125" s="1"/>
    </row>
    <row r="126" spans="1:5" ht="9.75" customHeight="1" x14ac:dyDescent="0.25">
      <c r="A126" s="5">
        <v>5212</v>
      </c>
      <c r="B126" s="1" t="s">
        <v>183</v>
      </c>
      <c r="C126" s="163">
        <v>8297155.9299999997</v>
      </c>
      <c r="D126" s="10">
        <f t="shared" si="17"/>
        <v>1</v>
      </c>
      <c r="E126" s="1"/>
    </row>
    <row r="127" spans="1:5" ht="9.75" customHeight="1" x14ac:dyDescent="0.25">
      <c r="A127" s="15">
        <v>5220</v>
      </c>
      <c r="B127" s="8" t="s">
        <v>184</v>
      </c>
      <c r="C127" s="162">
        <v>0</v>
      </c>
      <c r="D127" s="10" t="str">
        <f t="shared" ref="D127:D129" si="18">IFERROR(C127/$C$127,"")</f>
        <v/>
      </c>
      <c r="E127" s="1"/>
    </row>
    <row r="128" spans="1:5" ht="9.75" customHeight="1" x14ac:dyDescent="0.25">
      <c r="A128" s="5">
        <v>5221</v>
      </c>
      <c r="B128" s="1" t="s">
        <v>185</v>
      </c>
      <c r="C128" s="163">
        <v>0</v>
      </c>
      <c r="D128" s="10" t="str">
        <f t="shared" si="18"/>
        <v/>
      </c>
      <c r="E128" s="1"/>
    </row>
    <row r="129" spans="1:5" ht="9.75" customHeight="1" x14ac:dyDescent="0.25">
      <c r="A129" s="5">
        <v>5222</v>
      </c>
      <c r="B129" s="1" t="s">
        <v>186</v>
      </c>
      <c r="C129" s="163">
        <v>0</v>
      </c>
      <c r="D129" s="10" t="str">
        <f t="shared" si="18"/>
        <v/>
      </c>
      <c r="E129" s="1"/>
    </row>
    <row r="130" spans="1:5" ht="9.75" customHeight="1" x14ac:dyDescent="0.25">
      <c r="A130" s="15">
        <v>5230</v>
      </c>
      <c r="B130" s="8" t="s">
        <v>129</v>
      </c>
      <c r="C130" s="87">
        <f>SUM(C131:C132)</f>
        <v>356872.5</v>
      </c>
      <c r="D130" s="10">
        <f t="shared" ref="D130:D132" si="19">IFERROR(C130/$C$130,"")</f>
        <v>1</v>
      </c>
      <c r="E130" s="1"/>
    </row>
    <row r="131" spans="1:5" ht="9.75" customHeight="1" x14ac:dyDescent="0.25">
      <c r="A131" s="5">
        <v>5231</v>
      </c>
      <c r="B131" s="1" t="s">
        <v>187</v>
      </c>
      <c r="C131" s="164">
        <v>356872.5</v>
      </c>
      <c r="D131" s="10">
        <f t="shared" si="19"/>
        <v>1</v>
      </c>
      <c r="E131" s="1"/>
    </row>
    <row r="132" spans="1:5" ht="9.75" customHeight="1" x14ac:dyDescent="0.25">
      <c r="A132" s="5">
        <v>5232</v>
      </c>
      <c r="B132" s="1" t="s">
        <v>188</v>
      </c>
      <c r="C132" s="164">
        <v>0</v>
      </c>
      <c r="D132" s="10">
        <f t="shared" si="19"/>
        <v>0</v>
      </c>
      <c r="E132" s="1"/>
    </row>
    <row r="133" spans="1:5" ht="9.75" customHeight="1" x14ac:dyDescent="0.25">
      <c r="A133" s="15">
        <v>5240</v>
      </c>
      <c r="B133" s="8" t="s">
        <v>189</v>
      </c>
      <c r="C133" s="87">
        <f>SUM(C134:C137)</f>
        <v>5066706.9800000004</v>
      </c>
      <c r="D133" s="10">
        <f t="shared" ref="D133:D137" si="20">IFERROR(C133/$C$133,"")</f>
        <v>1</v>
      </c>
      <c r="E133" s="1"/>
    </row>
    <row r="134" spans="1:5" ht="9.75" customHeight="1" x14ac:dyDescent="0.25">
      <c r="A134" s="5">
        <v>5241</v>
      </c>
      <c r="B134" s="1" t="s">
        <v>190</v>
      </c>
      <c r="C134" s="227">
        <v>4192056.98</v>
      </c>
      <c r="D134" s="10">
        <f t="shared" si="20"/>
        <v>0.82737308404600096</v>
      </c>
      <c r="E134" s="1"/>
    </row>
    <row r="135" spans="1:5" ht="9.75" customHeight="1" x14ac:dyDescent="0.25">
      <c r="A135" s="5">
        <v>5242</v>
      </c>
      <c r="B135" s="1" t="s">
        <v>191</v>
      </c>
      <c r="C135" s="227">
        <v>0</v>
      </c>
      <c r="D135" s="10">
        <f t="shared" si="20"/>
        <v>0</v>
      </c>
      <c r="E135" s="1"/>
    </row>
    <row r="136" spans="1:5" ht="9.75" customHeight="1" x14ac:dyDescent="0.25">
      <c r="A136" s="5">
        <v>5243</v>
      </c>
      <c r="B136" s="1" t="s">
        <v>192</v>
      </c>
      <c r="C136" s="227">
        <v>248000</v>
      </c>
      <c r="D136" s="10">
        <f t="shared" si="20"/>
        <v>4.8946978970550212E-2</v>
      </c>
      <c r="E136" s="1"/>
    </row>
    <row r="137" spans="1:5" ht="9.75" customHeight="1" x14ac:dyDescent="0.25">
      <c r="A137" s="5">
        <v>5244</v>
      </c>
      <c r="B137" s="1" t="s">
        <v>193</v>
      </c>
      <c r="C137" s="227">
        <v>626650</v>
      </c>
      <c r="D137" s="10">
        <f t="shared" si="20"/>
        <v>0.12367993698344876</v>
      </c>
      <c r="E137" s="1"/>
    </row>
    <row r="138" spans="1:5" ht="9.75" customHeight="1" x14ac:dyDescent="0.25">
      <c r="A138" s="15">
        <v>5250</v>
      </c>
      <c r="B138" s="8" t="s">
        <v>130</v>
      </c>
      <c r="C138" s="87">
        <f>SUM(C139:C140)</f>
        <v>4793034.95</v>
      </c>
      <c r="D138" s="10">
        <f t="shared" ref="D138:D141" si="21">IFERROR(C138/$C$138,"")</f>
        <v>1</v>
      </c>
      <c r="E138" s="1"/>
    </row>
    <row r="139" spans="1:5" ht="9.75" customHeight="1" x14ac:dyDescent="0.25">
      <c r="A139" s="5">
        <v>5251</v>
      </c>
      <c r="B139" s="1" t="s">
        <v>194</v>
      </c>
      <c r="C139" s="166">
        <v>0</v>
      </c>
      <c r="D139" s="10">
        <f t="shared" si="21"/>
        <v>0</v>
      </c>
      <c r="E139" s="1"/>
    </row>
    <row r="140" spans="1:5" ht="9.75" customHeight="1" x14ac:dyDescent="0.25">
      <c r="A140" s="5">
        <v>5252</v>
      </c>
      <c r="B140" s="1" t="s">
        <v>195</v>
      </c>
      <c r="C140" s="166">
        <v>4793034.95</v>
      </c>
      <c r="D140" s="10">
        <f t="shared" si="21"/>
        <v>1</v>
      </c>
      <c r="E140" s="1"/>
    </row>
    <row r="141" spans="1:5" ht="9.75" customHeight="1" x14ac:dyDescent="0.25">
      <c r="A141" s="5">
        <v>5259</v>
      </c>
      <c r="B141" s="1" t="s">
        <v>196</v>
      </c>
      <c r="C141" s="166">
        <v>0</v>
      </c>
      <c r="D141" s="10">
        <f t="shared" si="21"/>
        <v>0</v>
      </c>
      <c r="E141" s="1"/>
    </row>
    <row r="142" spans="1:5" ht="9.75" customHeight="1" x14ac:dyDescent="0.25">
      <c r="A142" s="15">
        <v>5260</v>
      </c>
      <c r="B142" s="8" t="s">
        <v>197</v>
      </c>
      <c r="C142" s="95">
        <v>0</v>
      </c>
      <c r="D142" s="10" t="str">
        <f t="shared" ref="D142:D144" si="22">IFERROR(C142/$C$142,"")</f>
        <v/>
      </c>
      <c r="E142" s="1"/>
    </row>
    <row r="143" spans="1:5" ht="9.75" customHeight="1" x14ac:dyDescent="0.25">
      <c r="A143" s="5">
        <v>5261</v>
      </c>
      <c r="B143" s="1" t="s">
        <v>198</v>
      </c>
      <c r="C143" s="95">
        <v>0</v>
      </c>
      <c r="D143" s="10" t="str">
        <f t="shared" si="22"/>
        <v/>
      </c>
      <c r="E143" s="1"/>
    </row>
    <row r="144" spans="1:5" ht="9.75" customHeight="1" x14ac:dyDescent="0.25">
      <c r="A144" s="5">
        <v>5262</v>
      </c>
      <c r="B144" s="1" t="s">
        <v>199</v>
      </c>
      <c r="C144" s="95">
        <v>0</v>
      </c>
      <c r="D144" s="10" t="str">
        <f t="shared" si="22"/>
        <v/>
      </c>
      <c r="E144" s="1"/>
    </row>
    <row r="145" spans="1:5" ht="9.75" customHeight="1" x14ac:dyDescent="0.25">
      <c r="A145" s="15">
        <v>5270</v>
      </c>
      <c r="B145" s="8" t="s">
        <v>200</v>
      </c>
      <c r="C145" s="95">
        <v>0</v>
      </c>
      <c r="D145" s="10" t="str">
        <f t="shared" ref="D145:D146" si="23">IFERROR(C145/$C$145,"")</f>
        <v/>
      </c>
      <c r="E145" s="1"/>
    </row>
    <row r="146" spans="1:5" ht="9.75" customHeight="1" x14ac:dyDescent="0.25">
      <c r="A146" s="5">
        <v>5271</v>
      </c>
      <c r="B146" s="1" t="s">
        <v>201</v>
      </c>
      <c r="C146" s="85">
        <v>0</v>
      </c>
      <c r="D146" s="10" t="str">
        <f t="shared" si="23"/>
        <v/>
      </c>
      <c r="E146" s="1"/>
    </row>
    <row r="147" spans="1:5" ht="9.75" customHeight="1" x14ac:dyDescent="0.25">
      <c r="A147" s="15">
        <v>5280</v>
      </c>
      <c r="B147" s="8" t="s">
        <v>202</v>
      </c>
      <c r="C147" s="87">
        <v>0</v>
      </c>
      <c r="D147" s="10" t="str">
        <f t="shared" ref="D147:D152" si="24">IFERROR(C147/$C$147,"")</f>
        <v/>
      </c>
      <c r="E147" s="1"/>
    </row>
    <row r="148" spans="1:5" ht="9.75" customHeight="1" x14ac:dyDescent="0.25">
      <c r="A148" s="5">
        <v>5281</v>
      </c>
      <c r="B148" s="1" t="s">
        <v>203</v>
      </c>
      <c r="C148" s="85">
        <v>0</v>
      </c>
      <c r="D148" s="10" t="str">
        <f t="shared" si="24"/>
        <v/>
      </c>
      <c r="E148" s="1"/>
    </row>
    <row r="149" spans="1:5" ht="9.75" customHeight="1" x14ac:dyDescent="0.25">
      <c r="A149" s="5">
        <v>5282</v>
      </c>
      <c r="B149" s="1" t="s">
        <v>204</v>
      </c>
      <c r="C149" s="85">
        <v>0</v>
      </c>
      <c r="D149" s="10" t="str">
        <f t="shared" si="24"/>
        <v/>
      </c>
      <c r="E149" s="1"/>
    </row>
    <row r="150" spans="1:5" ht="9.75" customHeight="1" x14ac:dyDescent="0.25">
      <c r="A150" s="5">
        <v>5283</v>
      </c>
      <c r="B150" s="1" t="s">
        <v>205</v>
      </c>
      <c r="C150" s="85">
        <v>0</v>
      </c>
      <c r="D150" s="10" t="str">
        <f t="shared" si="24"/>
        <v/>
      </c>
      <c r="E150" s="1"/>
    </row>
    <row r="151" spans="1:5" ht="9.75" customHeight="1" x14ac:dyDescent="0.25">
      <c r="A151" s="5">
        <v>5284</v>
      </c>
      <c r="B151" s="1" t="s">
        <v>206</v>
      </c>
      <c r="C151" s="85">
        <v>0</v>
      </c>
      <c r="D151" s="10" t="str">
        <f t="shared" si="24"/>
        <v/>
      </c>
      <c r="E151" s="1"/>
    </row>
    <row r="152" spans="1:5" ht="9.75" customHeight="1" x14ac:dyDescent="0.25">
      <c r="A152" s="5">
        <v>5285</v>
      </c>
      <c r="B152" s="1" t="s">
        <v>207</v>
      </c>
      <c r="C152" s="85">
        <v>0</v>
      </c>
      <c r="D152" s="10" t="str">
        <f t="shared" si="24"/>
        <v/>
      </c>
      <c r="E152" s="1"/>
    </row>
    <row r="153" spans="1:5" ht="9.75" customHeight="1" x14ac:dyDescent="0.25">
      <c r="A153" s="15">
        <v>5290</v>
      </c>
      <c r="B153" s="8" t="s">
        <v>208</v>
      </c>
      <c r="C153" s="87">
        <v>0</v>
      </c>
      <c r="D153" s="10" t="str">
        <f t="shared" ref="D153:D155" si="25">IFERROR(C153/$C$153,"")</f>
        <v/>
      </c>
      <c r="E153" s="1"/>
    </row>
    <row r="154" spans="1:5" ht="9.75" customHeight="1" x14ac:dyDescent="0.25">
      <c r="A154" s="5">
        <v>5291</v>
      </c>
      <c r="B154" s="1" t="s">
        <v>209</v>
      </c>
      <c r="C154" s="85">
        <v>0</v>
      </c>
      <c r="D154" s="10" t="str">
        <f t="shared" si="25"/>
        <v/>
      </c>
      <c r="E154" s="1"/>
    </row>
    <row r="155" spans="1:5" ht="9.75" customHeight="1" x14ac:dyDescent="0.25">
      <c r="A155" s="5">
        <v>5292</v>
      </c>
      <c r="B155" s="1" t="s">
        <v>210</v>
      </c>
      <c r="C155" s="85">
        <v>0</v>
      </c>
      <c r="D155" s="10" t="str">
        <f t="shared" si="25"/>
        <v/>
      </c>
      <c r="E155" s="1"/>
    </row>
    <row r="156" spans="1:5" ht="9.75" customHeight="1" x14ac:dyDescent="0.25">
      <c r="A156" s="15">
        <v>5300</v>
      </c>
      <c r="B156" s="8" t="s">
        <v>211</v>
      </c>
      <c r="C156" s="87">
        <v>0</v>
      </c>
      <c r="D156" s="10"/>
      <c r="E156" s="1"/>
    </row>
    <row r="157" spans="1:5" ht="9.75" customHeight="1" x14ac:dyDescent="0.25">
      <c r="A157" s="15">
        <v>5310</v>
      </c>
      <c r="B157" s="8" t="s">
        <v>122</v>
      </c>
      <c r="C157" s="87">
        <v>0</v>
      </c>
      <c r="D157" s="10" t="str">
        <f t="shared" ref="D157:D159" si="26">IFERROR(C157/$C$157,"")</f>
        <v/>
      </c>
      <c r="E157" s="1"/>
    </row>
    <row r="158" spans="1:5" ht="9.75" customHeight="1" x14ac:dyDescent="0.25">
      <c r="A158" s="5">
        <v>5311</v>
      </c>
      <c r="B158" s="1" t="s">
        <v>212</v>
      </c>
      <c r="C158" s="85">
        <v>0</v>
      </c>
      <c r="D158" s="10" t="str">
        <f t="shared" si="26"/>
        <v/>
      </c>
      <c r="E158" s="1"/>
    </row>
    <row r="159" spans="1:5" ht="9.75" customHeight="1" x14ac:dyDescent="0.25">
      <c r="A159" s="5">
        <v>5312</v>
      </c>
      <c r="B159" s="1" t="s">
        <v>213</v>
      </c>
      <c r="C159" s="85">
        <v>0</v>
      </c>
      <c r="D159" s="10" t="str">
        <f t="shared" si="26"/>
        <v/>
      </c>
      <c r="E159" s="1"/>
    </row>
    <row r="160" spans="1:5" ht="9.75" customHeight="1" x14ac:dyDescent="0.25">
      <c r="A160" s="15">
        <v>5320</v>
      </c>
      <c r="B160" s="8" t="s">
        <v>123</v>
      </c>
      <c r="C160" s="87">
        <v>0</v>
      </c>
      <c r="D160" s="10" t="str">
        <f t="shared" ref="D160:D162" si="27">IFERROR(C160/$C$160,"")</f>
        <v/>
      </c>
      <c r="E160" s="1"/>
    </row>
    <row r="161" spans="1:5" ht="9.75" customHeight="1" x14ac:dyDescent="0.25">
      <c r="A161" s="5">
        <v>5321</v>
      </c>
      <c r="B161" s="1" t="s">
        <v>214</v>
      </c>
      <c r="C161" s="85">
        <v>0</v>
      </c>
      <c r="D161" s="10" t="str">
        <f t="shared" si="27"/>
        <v/>
      </c>
      <c r="E161" s="1"/>
    </row>
    <row r="162" spans="1:5" ht="9.75" customHeight="1" x14ac:dyDescent="0.25">
      <c r="A162" s="5">
        <v>5322</v>
      </c>
      <c r="B162" s="1" t="s">
        <v>215</v>
      </c>
      <c r="C162" s="85">
        <v>0</v>
      </c>
      <c r="D162" s="10" t="str">
        <f t="shared" si="27"/>
        <v/>
      </c>
      <c r="E162" s="1"/>
    </row>
    <row r="163" spans="1:5" ht="9.75" customHeight="1" x14ac:dyDescent="0.25">
      <c r="A163" s="15">
        <v>5330</v>
      </c>
      <c r="B163" s="8" t="s">
        <v>124</v>
      </c>
      <c r="C163" s="87">
        <v>0</v>
      </c>
      <c r="D163" s="10" t="str">
        <f t="shared" ref="D163:D165" si="28">IFERROR(C163/$C$163,"")</f>
        <v/>
      </c>
      <c r="E163" s="1"/>
    </row>
    <row r="164" spans="1:5" ht="9.75" customHeight="1" x14ac:dyDescent="0.25">
      <c r="A164" s="5">
        <v>5331</v>
      </c>
      <c r="B164" s="1" t="s">
        <v>216</v>
      </c>
      <c r="C164" s="85">
        <v>0</v>
      </c>
      <c r="D164" s="10" t="str">
        <f t="shared" si="28"/>
        <v/>
      </c>
      <c r="E164" s="1"/>
    </row>
    <row r="165" spans="1:5" ht="9.75" customHeight="1" x14ac:dyDescent="0.25">
      <c r="A165" s="5">
        <v>5332</v>
      </c>
      <c r="B165" s="1" t="s">
        <v>217</v>
      </c>
      <c r="C165" s="85">
        <v>0</v>
      </c>
      <c r="D165" s="10" t="str">
        <f t="shared" si="28"/>
        <v/>
      </c>
      <c r="E165" s="1"/>
    </row>
    <row r="166" spans="1:5" ht="9.75" customHeight="1" x14ac:dyDescent="0.25">
      <c r="A166" s="15">
        <v>5400</v>
      </c>
      <c r="B166" s="8" t="s">
        <v>218</v>
      </c>
      <c r="C166" s="87">
        <v>0</v>
      </c>
      <c r="D166" s="10"/>
      <c r="E166" s="1"/>
    </row>
    <row r="167" spans="1:5" ht="9.75" customHeight="1" x14ac:dyDescent="0.25">
      <c r="A167" s="15">
        <v>5410</v>
      </c>
      <c r="B167" s="8" t="s">
        <v>219</v>
      </c>
      <c r="C167" s="87">
        <v>0</v>
      </c>
      <c r="D167" s="10" t="str">
        <f t="shared" ref="D167:D169" si="29">IFERROR(C167/$C$167,"")</f>
        <v/>
      </c>
      <c r="E167" s="1"/>
    </row>
    <row r="168" spans="1:5" ht="9.75" customHeight="1" x14ac:dyDescent="0.25">
      <c r="A168" s="5">
        <v>5411</v>
      </c>
      <c r="B168" s="1" t="s">
        <v>220</v>
      </c>
      <c r="C168" s="85">
        <v>0</v>
      </c>
      <c r="D168" s="10" t="str">
        <f t="shared" si="29"/>
        <v/>
      </c>
      <c r="E168" s="1"/>
    </row>
    <row r="169" spans="1:5" ht="9.75" customHeight="1" x14ac:dyDescent="0.25">
      <c r="A169" s="5">
        <v>5412</v>
      </c>
      <c r="B169" s="1" t="s">
        <v>221</v>
      </c>
      <c r="C169" s="85">
        <v>0</v>
      </c>
      <c r="D169" s="10" t="str">
        <f t="shared" si="29"/>
        <v/>
      </c>
      <c r="E169" s="1"/>
    </row>
    <row r="170" spans="1:5" ht="9.75" customHeight="1" x14ac:dyDescent="0.25">
      <c r="A170" s="15">
        <v>5420</v>
      </c>
      <c r="B170" s="8" t="s">
        <v>222</v>
      </c>
      <c r="C170" s="87">
        <v>0</v>
      </c>
      <c r="D170" s="10" t="str">
        <f t="shared" ref="D170:D172" si="30">IFERROR(C170/$C$170,"")</f>
        <v/>
      </c>
      <c r="E170" s="1"/>
    </row>
    <row r="171" spans="1:5" ht="9.75" customHeight="1" x14ac:dyDescent="0.25">
      <c r="A171" s="5">
        <v>5421</v>
      </c>
      <c r="B171" s="1" t="s">
        <v>223</v>
      </c>
      <c r="C171" s="85">
        <v>0</v>
      </c>
      <c r="D171" s="10" t="str">
        <f t="shared" si="30"/>
        <v/>
      </c>
      <c r="E171" s="1"/>
    </row>
    <row r="172" spans="1:5" ht="9.75" customHeight="1" x14ac:dyDescent="0.25">
      <c r="A172" s="5">
        <v>5422</v>
      </c>
      <c r="B172" s="1" t="s">
        <v>224</v>
      </c>
      <c r="C172" s="85">
        <v>0</v>
      </c>
      <c r="D172" s="10" t="str">
        <f t="shared" si="30"/>
        <v/>
      </c>
      <c r="E172" s="1"/>
    </row>
    <row r="173" spans="1:5" ht="9.75" customHeight="1" x14ac:dyDescent="0.25">
      <c r="A173" s="15">
        <v>5430</v>
      </c>
      <c r="B173" s="8" t="s">
        <v>225</v>
      </c>
      <c r="C173" s="87">
        <v>0</v>
      </c>
      <c r="D173" s="10" t="str">
        <f t="shared" ref="D173:D175" si="31">IFERROR(C173/$C$173,"")</f>
        <v/>
      </c>
      <c r="E173" s="1"/>
    </row>
    <row r="174" spans="1:5" ht="9.75" customHeight="1" x14ac:dyDescent="0.25">
      <c r="A174" s="5">
        <v>5431</v>
      </c>
      <c r="B174" s="1" t="s">
        <v>226</v>
      </c>
      <c r="C174" s="85">
        <v>0</v>
      </c>
      <c r="D174" s="10" t="str">
        <f t="shared" si="31"/>
        <v/>
      </c>
      <c r="E174" s="1"/>
    </row>
    <row r="175" spans="1:5" ht="9.75" customHeight="1" x14ac:dyDescent="0.25">
      <c r="A175" s="5">
        <v>5432</v>
      </c>
      <c r="B175" s="1" t="s">
        <v>227</v>
      </c>
      <c r="C175" s="85">
        <v>0</v>
      </c>
      <c r="D175" s="10" t="str">
        <f t="shared" si="31"/>
        <v/>
      </c>
      <c r="E175" s="1"/>
    </row>
    <row r="176" spans="1:5" ht="9.75" customHeight="1" x14ac:dyDescent="0.25">
      <c r="A176" s="15">
        <v>5440</v>
      </c>
      <c r="B176" s="8" t="s">
        <v>228</v>
      </c>
      <c r="C176" s="87">
        <v>0</v>
      </c>
      <c r="D176" s="10" t="str">
        <f t="shared" ref="D176:D177" si="32">IFERROR(C176/$C$176,"")</f>
        <v/>
      </c>
      <c r="E176" s="1"/>
    </row>
    <row r="177" spans="1:5" ht="9.75" customHeight="1" x14ac:dyDescent="0.25">
      <c r="A177" s="5">
        <v>5441</v>
      </c>
      <c r="B177" s="1" t="s">
        <v>228</v>
      </c>
      <c r="C177" s="85">
        <v>0</v>
      </c>
      <c r="D177" s="10" t="str">
        <f t="shared" si="32"/>
        <v/>
      </c>
      <c r="E177" s="1"/>
    </row>
    <row r="178" spans="1:5" ht="9.75" customHeight="1" x14ac:dyDescent="0.25">
      <c r="A178" s="15">
        <v>5450</v>
      </c>
      <c r="B178" s="8" t="s">
        <v>229</v>
      </c>
      <c r="C178" s="87">
        <v>0</v>
      </c>
      <c r="D178" s="10" t="str">
        <f t="shared" ref="D178:D180" si="33">IFERROR(C178/$C$178,"")</f>
        <v/>
      </c>
      <c r="E178" s="1"/>
    </row>
    <row r="179" spans="1:5" ht="9.75" customHeight="1" x14ac:dyDescent="0.25">
      <c r="A179" s="5">
        <v>5451</v>
      </c>
      <c r="B179" s="1" t="s">
        <v>230</v>
      </c>
      <c r="C179" s="85">
        <v>0</v>
      </c>
      <c r="D179" s="10" t="str">
        <f t="shared" si="33"/>
        <v/>
      </c>
      <c r="E179" s="1"/>
    </row>
    <row r="180" spans="1:5" ht="9.75" customHeight="1" x14ac:dyDescent="0.25">
      <c r="A180" s="5">
        <v>5452</v>
      </c>
      <c r="B180" s="1" t="s">
        <v>231</v>
      </c>
      <c r="C180" s="85">
        <v>0</v>
      </c>
      <c r="D180" s="10" t="str">
        <f t="shared" si="33"/>
        <v/>
      </c>
      <c r="E180" s="1"/>
    </row>
    <row r="181" spans="1:5" ht="9.75" customHeight="1" x14ac:dyDescent="0.25">
      <c r="A181" s="15">
        <v>5500</v>
      </c>
      <c r="B181" s="8" t="s">
        <v>232</v>
      </c>
      <c r="C181" s="87">
        <v>0</v>
      </c>
      <c r="D181" s="10"/>
      <c r="E181" s="1"/>
    </row>
    <row r="182" spans="1:5" ht="9.75" customHeight="1" x14ac:dyDescent="0.25">
      <c r="A182" s="15">
        <v>5510</v>
      </c>
      <c r="B182" s="8" t="s">
        <v>233</v>
      </c>
      <c r="C182" s="87">
        <v>0</v>
      </c>
      <c r="D182" s="10" t="str">
        <f t="shared" ref="D182:D190" si="34">IFERROR(C182/$C$182,"")</f>
        <v/>
      </c>
      <c r="E182" s="1"/>
    </row>
    <row r="183" spans="1:5" ht="9.75" customHeight="1" x14ac:dyDescent="0.25">
      <c r="A183" s="5">
        <v>5511</v>
      </c>
      <c r="B183" s="1" t="s">
        <v>234</v>
      </c>
      <c r="C183" s="85">
        <v>0</v>
      </c>
      <c r="D183" s="10" t="str">
        <f t="shared" si="34"/>
        <v/>
      </c>
      <c r="E183" s="1"/>
    </row>
    <row r="184" spans="1:5" ht="9.75" customHeight="1" x14ac:dyDescent="0.25">
      <c r="A184" s="5">
        <v>5512</v>
      </c>
      <c r="B184" s="1" t="s">
        <v>235</v>
      </c>
      <c r="C184" s="85">
        <v>0</v>
      </c>
      <c r="D184" s="10" t="str">
        <f t="shared" si="34"/>
        <v/>
      </c>
      <c r="E184" s="1"/>
    </row>
    <row r="185" spans="1:5" ht="9.75" customHeight="1" x14ac:dyDescent="0.25">
      <c r="A185" s="5">
        <v>5513</v>
      </c>
      <c r="B185" s="1" t="s">
        <v>236</v>
      </c>
      <c r="C185" s="85">
        <v>0</v>
      </c>
      <c r="D185" s="10" t="str">
        <f t="shared" si="34"/>
        <v/>
      </c>
      <c r="E185" s="1"/>
    </row>
    <row r="186" spans="1:5" ht="9.75" customHeight="1" x14ac:dyDescent="0.25">
      <c r="A186" s="5">
        <v>5514</v>
      </c>
      <c r="B186" s="1" t="s">
        <v>237</v>
      </c>
      <c r="C186" s="85">
        <v>0</v>
      </c>
      <c r="D186" s="10" t="str">
        <f t="shared" si="34"/>
        <v/>
      </c>
      <c r="E186" s="1"/>
    </row>
    <row r="187" spans="1:5" ht="9.75" customHeight="1" x14ac:dyDescent="0.25">
      <c r="A187" s="5">
        <v>5515</v>
      </c>
      <c r="B187" s="1" t="s">
        <v>238</v>
      </c>
      <c r="C187" s="85">
        <v>0</v>
      </c>
      <c r="D187" s="10" t="str">
        <f t="shared" si="34"/>
        <v/>
      </c>
      <c r="E187" s="1"/>
    </row>
    <row r="188" spans="1:5" ht="9.75" customHeight="1" x14ac:dyDescent="0.25">
      <c r="A188" s="5">
        <v>5516</v>
      </c>
      <c r="B188" s="1" t="s">
        <v>239</v>
      </c>
      <c r="C188" s="85">
        <v>0</v>
      </c>
      <c r="D188" s="10" t="str">
        <f t="shared" si="34"/>
        <v/>
      </c>
      <c r="E188" s="1"/>
    </row>
    <row r="189" spans="1:5" ht="9.75" customHeight="1" x14ac:dyDescent="0.25">
      <c r="A189" s="5">
        <v>5517</v>
      </c>
      <c r="B189" s="1" t="s">
        <v>240</v>
      </c>
      <c r="C189" s="85">
        <v>0</v>
      </c>
      <c r="D189" s="10" t="str">
        <f t="shared" si="34"/>
        <v/>
      </c>
      <c r="E189" s="1"/>
    </row>
    <row r="190" spans="1:5" ht="9.75" customHeight="1" x14ac:dyDescent="0.25">
      <c r="A190" s="5">
        <v>5518</v>
      </c>
      <c r="B190" s="1" t="s">
        <v>241</v>
      </c>
      <c r="C190" s="85">
        <v>0</v>
      </c>
      <c r="D190" s="10" t="str">
        <f t="shared" si="34"/>
        <v/>
      </c>
      <c r="E190" s="1"/>
    </row>
    <row r="191" spans="1:5" ht="9.75" customHeight="1" x14ac:dyDescent="0.25">
      <c r="A191" s="15">
        <v>5520</v>
      </c>
      <c r="B191" s="8" t="s">
        <v>242</v>
      </c>
      <c r="C191" s="87">
        <v>0</v>
      </c>
      <c r="D191" s="10" t="str">
        <f t="shared" ref="D191:D193" si="35">IFERROR(C191/$C$191,"")</f>
        <v/>
      </c>
      <c r="E191" s="1"/>
    </row>
    <row r="192" spans="1:5" ht="9.75" customHeight="1" x14ac:dyDescent="0.25">
      <c r="A192" s="5">
        <v>5521</v>
      </c>
      <c r="B192" s="1" t="s">
        <v>243</v>
      </c>
      <c r="C192" s="85">
        <v>0</v>
      </c>
      <c r="D192" s="10" t="str">
        <f t="shared" si="35"/>
        <v/>
      </c>
      <c r="E192" s="1"/>
    </row>
    <row r="193" spans="1:5" ht="9.75" customHeight="1" x14ac:dyDescent="0.25">
      <c r="A193" s="5">
        <v>5522</v>
      </c>
      <c r="B193" s="1" t="s">
        <v>244</v>
      </c>
      <c r="C193" s="85">
        <v>0</v>
      </c>
      <c r="D193" s="10" t="str">
        <f t="shared" si="35"/>
        <v/>
      </c>
      <c r="E193" s="1"/>
    </row>
    <row r="194" spans="1:5" ht="9.75" customHeight="1" x14ac:dyDescent="0.25">
      <c r="A194" s="15">
        <v>5530</v>
      </c>
      <c r="B194" s="8" t="s">
        <v>245</v>
      </c>
      <c r="C194" s="87">
        <v>0</v>
      </c>
      <c r="D194" s="10" t="str">
        <f t="shared" ref="D194:D199" si="36">IFERROR(C194/$C$194,"")</f>
        <v/>
      </c>
      <c r="E194" s="1"/>
    </row>
    <row r="195" spans="1:5" ht="9.75" customHeight="1" x14ac:dyDescent="0.25">
      <c r="A195" s="5">
        <v>5531</v>
      </c>
      <c r="B195" s="1" t="s">
        <v>246</v>
      </c>
      <c r="C195" s="85">
        <v>0</v>
      </c>
      <c r="D195" s="10" t="str">
        <f t="shared" si="36"/>
        <v/>
      </c>
      <c r="E195" s="1"/>
    </row>
    <row r="196" spans="1:5" ht="9.75" customHeight="1" x14ac:dyDescent="0.25">
      <c r="A196" s="5">
        <v>5532</v>
      </c>
      <c r="B196" s="1" t="s">
        <v>247</v>
      </c>
      <c r="C196" s="85">
        <v>0</v>
      </c>
      <c r="D196" s="10" t="str">
        <f t="shared" si="36"/>
        <v/>
      </c>
      <c r="E196" s="1"/>
    </row>
    <row r="197" spans="1:5" ht="9.75" customHeight="1" x14ac:dyDescent="0.25">
      <c r="A197" s="5">
        <v>5533</v>
      </c>
      <c r="B197" s="1" t="s">
        <v>248</v>
      </c>
      <c r="C197" s="85">
        <v>0</v>
      </c>
      <c r="D197" s="10" t="str">
        <f t="shared" si="36"/>
        <v/>
      </c>
      <c r="E197" s="1"/>
    </row>
    <row r="198" spans="1:5" ht="9.75" customHeight="1" x14ac:dyDescent="0.25">
      <c r="A198" s="5">
        <v>5534</v>
      </c>
      <c r="B198" s="1" t="s">
        <v>249</v>
      </c>
      <c r="C198" s="85">
        <v>0</v>
      </c>
      <c r="D198" s="10" t="str">
        <f t="shared" si="36"/>
        <v/>
      </c>
      <c r="E198" s="1"/>
    </row>
    <row r="199" spans="1:5" ht="9.75" customHeight="1" x14ac:dyDescent="0.25">
      <c r="A199" s="5">
        <v>5535</v>
      </c>
      <c r="B199" s="1" t="s">
        <v>250</v>
      </c>
      <c r="C199" s="85">
        <v>0</v>
      </c>
      <c r="D199" s="10" t="str">
        <f t="shared" si="36"/>
        <v/>
      </c>
      <c r="E199" s="1"/>
    </row>
    <row r="200" spans="1:5" ht="9.75" customHeight="1" x14ac:dyDescent="0.25">
      <c r="A200" s="15">
        <v>5590</v>
      </c>
      <c r="B200" s="8" t="s">
        <v>251</v>
      </c>
      <c r="C200" s="87">
        <v>0</v>
      </c>
      <c r="D200" s="10" t="str">
        <f t="shared" ref="D200:D209" si="37">IFERROR(C200/$C$200,"")</f>
        <v/>
      </c>
      <c r="E200" s="1"/>
    </row>
    <row r="201" spans="1:5" ht="9.75" customHeight="1" x14ac:dyDescent="0.25">
      <c r="A201" s="5">
        <v>5591</v>
      </c>
      <c r="B201" s="1" t="s">
        <v>252</v>
      </c>
      <c r="C201" s="85">
        <v>0</v>
      </c>
      <c r="D201" s="10" t="str">
        <f t="shared" si="37"/>
        <v/>
      </c>
      <c r="E201" s="1"/>
    </row>
    <row r="202" spans="1:5" ht="9.75" customHeight="1" x14ac:dyDescent="0.25">
      <c r="A202" s="5">
        <v>5592</v>
      </c>
      <c r="B202" s="1" t="s">
        <v>253</v>
      </c>
      <c r="C202" s="85">
        <v>0</v>
      </c>
      <c r="D202" s="10" t="str">
        <f t="shared" si="37"/>
        <v/>
      </c>
      <c r="E202" s="1"/>
    </row>
    <row r="203" spans="1:5" ht="9.75" customHeight="1" x14ac:dyDescent="0.25">
      <c r="A203" s="5">
        <v>5593</v>
      </c>
      <c r="B203" s="1" t="s">
        <v>254</v>
      </c>
      <c r="C203" s="85">
        <v>0</v>
      </c>
      <c r="D203" s="10" t="str">
        <f t="shared" si="37"/>
        <v/>
      </c>
      <c r="E203" s="1"/>
    </row>
    <row r="204" spans="1:5" ht="9.75" customHeight="1" x14ac:dyDescent="0.25">
      <c r="A204" s="5">
        <v>5594</v>
      </c>
      <c r="B204" s="1" t="s">
        <v>255</v>
      </c>
      <c r="C204" s="85">
        <v>0</v>
      </c>
      <c r="D204" s="10" t="str">
        <f t="shared" si="37"/>
        <v/>
      </c>
      <c r="E204" s="1"/>
    </row>
    <row r="205" spans="1:5" ht="9.75" customHeight="1" x14ac:dyDescent="0.25">
      <c r="A205" s="5">
        <v>5595</v>
      </c>
      <c r="B205" s="1" t="s">
        <v>256</v>
      </c>
      <c r="C205" s="85">
        <v>0</v>
      </c>
      <c r="D205" s="10" t="str">
        <f t="shared" si="37"/>
        <v/>
      </c>
      <c r="E205" s="1"/>
    </row>
    <row r="206" spans="1:5" ht="9.75" customHeight="1" x14ac:dyDescent="0.25">
      <c r="A206" s="5">
        <v>5596</v>
      </c>
      <c r="B206" s="1" t="s">
        <v>148</v>
      </c>
      <c r="C206" s="85">
        <v>0</v>
      </c>
      <c r="D206" s="10" t="str">
        <f t="shared" si="37"/>
        <v/>
      </c>
      <c r="E206" s="1"/>
    </row>
    <row r="207" spans="1:5" ht="9.75" customHeight="1" x14ac:dyDescent="0.25">
      <c r="A207" s="5">
        <v>5597</v>
      </c>
      <c r="B207" s="1" t="s">
        <v>257</v>
      </c>
      <c r="C207" s="85">
        <v>0</v>
      </c>
      <c r="D207" s="10" t="str">
        <f t="shared" si="37"/>
        <v/>
      </c>
      <c r="E207" s="1"/>
    </row>
    <row r="208" spans="1:5" ht="9.75" customHeight="1" x14ac:dyDescent="0.25">
      <c r="A208" s="5">
        <v>5598</v>
      </c>
      <c r="B208" s="1" t="s">
        <v>258</v>
      </c>
      <c r="C208" s="85">
        <v>0</v>
      </c>
      <c r="D208" s="10" t="str">
        <f t="shared" si="37"/>
        <v/>
      </c>
      <c r="E208" s="1"/>
    </row>
    <row r="209" spans="1:6" ht="9.75" customHeight="1" x14ac:dyDescent="0.25">
      <c r="A209" s="5">
        <v>5599</v>
      </c>
      <c r="B209" s="1" t="s">
        <v>259</v>
      </c>
      <c r="C209" s="85">
        <v>0</v>
      </c>
      <c r="D209" s="10" t="str">
        <f t="shared" si="37"/>
        <v/>
      </c>
      <c r="E209" s="1"/>
    </row>
    <row r="210" spans="1:6" ht="9.75" customHeight="1" x14ac:dyDescent="0.25">
      <c r="A210" s="15">
        <v>5600</v>
      </c>
      <c r="B210" s="8" t="s">
        <v>260</v>
      </c>
      <c r="C210" s="87">
        <v>0</v>
      </c>
      <c r="D210" s="10"/>
      <c r="E210" s="1"/>
    </row>
    <row r="211" spans="1:6" ht="9.75" customHeight="1" x14ac:dyDescent="0.25">
      <c r="A211" s="15">
        <v>5610</v>
      </c>
      <c r="B211" s="8" t="s">
        <v>261</v>
      </c>
      <c r="C211" s="87">
        <v>0</v>
      </c>
      <c r="D211" s="10" t="str">
        <f t="shared" ref="D211:D212" si="38">IFERROR(C211/$C$211,"")</f>
        <v/>
      </c>
      <c r="E211" s="1"/>
    </row>
    <row r="212" spans="1:6" ht="9.75" customHeight="1" x14ac:dyDescent="0.25">
      <c r="A212" s="5">
        <v>5611</v>
      </c>
      <c r="B212" s="1" t="s">
        <v>262</v>
      </c>
      <c r="C212" s="85">
        <v>0</v>
      </c>
      <c r="D212" s="10" t="str">
        <f t="shared" si="38"/>
        <v/>
      </c>
      <c r="E212" s="1"/>
    </row>
    <row r="213" spans="1:6" ht="9.75" customHeight="1" x14ac:dyDescent="0.25">
      <c r="A213" s="2"/>
      <c r="B213" s="2"/>
      <c r="C213" s="2"/>
      <c r="D213" s="6"/>
      <c r="E213" s="2"/>
    </row>
    <row r="214" spans="1:6" ht="9.75" customHeight="1" x14ac:dyDescent="0.25">
      <c r="A214" s="2"/>
      <c r="B214" s="2" t="s">
        <v>65</v>
      </c>
      <c r="C214" s="2"/>
      <c r="D214" s="6"/>
      <c r="E214" s="2"/>
    </row>
    <row r="217" spans="1:6" ht="15" customHeight="1" x14ac:dyDescent="0.25">
      <c r="B217" s="72"/>
      <c r="C217" s="232"/>
      <c r="D217" s="232"/>
      <c r="E217" s="232"/>
      <c r="F217" s="232"/>
    </row>
    <row r="218" spans="1:6" ht="15" customHeight="1" x14ac:dyDescent="0.25">
      <c r="B218" s="73"/>
      <c r="C218" s="233"/>
      <c r="D218" s="233"/>
      <c r="E218" s="233"/>
      <c r="F218" s="233"/>
    </row>
    <row r="219" spans="1:6" ht="15" customHeight="1" x14ac:dyDescent="0.25">
      <c r="B219" s="74"/>
      <c r="C219" s="75"/>
      <c r="D219" s="75"/>
      <c r="E219" s="75"/>
      <c r="F219" s="75"/>
    </row>
  </sheetData>
  <autoFilter ref="A93:C212" xr:uid="{00000000-0009-0000-0000-000001000000}"/>
  <mergeCells count="8">
    <mergeCell ref="E217:F217"/>
    <mergeCell ref="C218:D218"/>
    <mergeCell ref="E218:F218"/>
    <mergeCell ref="A1:C1"/>
    <mergeCell ref="A2:C2"/>
    <mergeCell ref="A3:C3"/>
    <mergeCell ref="A4:C4"/>
    <mergeCell ref="C217:D217"/>
  </mergeCells>
  <printOptions gridLines="1"/>
  <pageMargins left="0.70866141732283472" right="0.70866141732283472" top="0.74803149606299213" bottom="0.74803149606299213" header="0" footer="0"/>
  <pageSetup scale="65" orientation="portrait" r:id="rId1"/>
  <ignoredErrors>
    <ignoredError sqref="C30 C39 C113 C124 C138 C11:C19 C64 C130 C13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9"/>
  <sheetViews>
    <sheetView workbookViewId="0">
      <selection activeCell="B25" sqref="B25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239" t="str">
        <f>'Notas a los Edos Financieros'!A1</f>
        <v>Municipio de San Felipe</v>
      </c>
      <c r="B1" s="241"/>
      <c r="C1" s="241"/>
      <c r="D1" s="241"/>
      <c r="E1" s="241"/>
      <c r="F1" s="241"/>
      <c r="G1" s="47" t="s">
        <v>0</v>
      </c>
      <c r="H1" s="48">
        <f>'Notas a los Edos Financieros'!D1</f>
        <v>2025</v>
      </c>
    </row>
    <row r="2" spans="1:8" ht="11.25" customHeight="1" x14ac:dyDescent="0.25">
      <c r="A2" s="239" t="s">
        <v>263</v>
      </c>
      <c r="B2" s="241"/>
      <c r="C2" s="241"/>
      <c r="D2" s="241"/>
      <c r="E2" s="241"/>
      <c r="F2" s="241"/>
      <c r="G2" s="47" t="s">
        <v>2</v>
      </c>
      <c r="H2" s="48" t="str">
        <f>'Notas a los Edos Financieros'!D2</f>
        <v>Trimestral</v>
      </c>
    </row>
    <row r="3" spans="1:8" ht="11.25" customHeight="1" x14ac:dyDescent="0.25">
      <c r="A3" s="239" t="str">
        <f>'Notas a los Edos Financieros'!A3</f>
        <v>Del 1 de enero al 30 de junio de 2025</v>
      </c>
      <c r="B3" s="241"/>
      <c r="C3" s="241"/>
      <c r="D3" s="241"/>
      <c r="E3" s="241"/>
      <c r="F3" s="241"/>
      <c r="G3" s="47" t="s">
        <v>3</v>
      </c>
      <c r="H3" s="48">
        <f>'Notas a los Edos Financieros'!D3</f>
        <v>2</v>
      </c>
    </row>
    <row r="4" spans="1:8" ht="11.25" customHeight="1" x14ac:dyDescent="0.25">
      <c r="A4" s="240" t="s">
        <v>4</v>
      </c>
      <c r="B4" s="241"/>
      <c r="C4" s="241"/>
      <c r="D4" s="241"/>
      <c r="E4" s="241"/>
      <c r="F4" s="241"/>
      <c r="G4" s="47"/>
      <c r="H4" s="48"/>
    </row>
    <row r="5" spans="1:8" ht="9.75" customHeight="1" x14ac:dyDescent="0.25">
      <c r="A5" s="49" t="s">
        <v>67</v>
      </c>
      <c r="B5" s="50"/>
      <c r="C5" s="50"/>
      <c r="D5" s="50"/>
      <c r="E5" s="50"/>
      <c r="F5" s="50"/>
      <c r="G5" s="50"/>
      <c r="H5" s="50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50" t="s">
        <v>264</v>
      </c>
      <c r="B7" s="50"/>
      <c r="C7" s="50"/>
      <c r="D7" s="50"/>
      <c r="E7" s="50"/>
      <c r="F7" s="50"/>
      <c r="G7" s="50"/>
      <c r="H7" s="50"/>
    </row>
    <row r="8" spans="1:8" ht="9.75" customHeight="1" x14ac:dyDescent="0.25">
      <c r="A8" s="51" t="s">
        <v>69</v>
      </c>
      <c r="B8" s="51" t="s">
        <v>70</v>
      </c>
      <c r="C8" s="51" t="s">
        <v>71</v>
      </c>
      <c r="D8" s="51" t="s">
        <v>265</v>
      </c>
      <c r="E8" s="51"/>
      <c r="F8" s="51"/>
      <c r="G8" s="51"/>
      <c r="H8" s="51"/>
    </row>
    <row r="9" spans="1:8" ht="9.75" customHeight="1" x14ac:dyDescent="0.25">
      <c r="A9" s="3">
        <v>1114</v>
      </c>
      <c r="B9" s="2" t="s">
        <v>266</v>
      </c>
      <c r="C9" s="168">
        <v>80589626.129999995</v>
      </c>
      <c r="D9" s="2"/>
      <c r="E9" s="2"/>
      <c r="F9" s="2"/>
      <c r="G9" s="2"/>
      <c r="H9" s="2"/>
    </row>
    <row r="10" spans="1:8" ht="9.75" customHeight="1" x14ac:dyDescent="0.25">
      <c r="A10" s="3">
        <v>1115</v>
      </c>
      <c r="B10" s="2" t="s">
        <v>267</v>
      </c>
      <c r="C10" s="96">
        <v>0</v>
      </c>
      <c r="D10" s="2"/>
      <c r="E10" s="2"/>
      <c r="F10" s="2"/>
      <c r="G10" s="2"/>
      <c r="H10" s="2"/>
    </row>
    <row r="11" spans="1:8" ht="9.75" customHeight="1" x14ac:dyDescent="0.25">
      <c r="A11" s="3">
        <v>1121</v>
      </c>
      <c r="B11" s="2" t="s">
        <v>268</v>
      </c>
      <c r="C11" s="96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9.75" customHeight="1" x14ac:dyDescent="0.25">
      <c r="A13" s="50" t="s">
        <v>269</v>
      </c>
      <c r="B13" s="50"/>
      <c r="C13" s="50"/>
      <c r="D13" s="50"/>
      <c r="E13" s="50"/>
      <c r="F13" s="50"/>
      <c r="G13" s="50"/>
      <c r="H13" s="50"/>
    </row>
    <row r="14" spans="1:8" ht="9.75" customHeight="1" x14ac:dyDescent="0.25">
      <c r="A14" s="51" t="s">
        <v>69</v>
      </c>
      <c r="B14" s="51" t="s">
        <v>70</v>
      </c>
      <c r="C14" s="51" t="s">
        <v>71</v>
      </c>
      <c r="D14" s="51">
        <f>H1-1</f>
        <v>2024</v>
      </c>
      <c r="E14" s="51">
        <f t="shared" ref="E14:G14" si="0">D14-1</f>
        <v>2023</v>
      </c>
      <c r="F14" s="51">
        <f t="shared" si="0"/>
        <v>2022</v>
      </c>
      <c r="G14" s="51">
        <f t="shared" si="0"/>
        <v>2021</v>
      </c>
      <c r="H14" s="51" t="s">
        <v>270</v>
      </c>
    </row>
    <row r="15" spans="1:8" ht="9.75" customHeight="1" x14ac:dyDescent="0.25">
      <c r="A15" s="3">
        <v>1122</v>
      </c>
      <c r="B15" s="2" t="s">
        <v>271</v>
      </c>
      <c r="C15" s="169">
        <v>-133.52000000000001</v>
      </c>
      <c r="D15" s="169">
        <v>-133.52000000000001</v>
      </c>
      <c r="E15" s="169">
        <v>-133.16</v>
      </c>
      <c r="F15" s="4">
        <v>0</v>
      </c>
      <c r="G15" s="4">
        <v>0</v>
      </c>
      <c r="H15" s="2"/>
    </row>
    <row r="16" spans="1:8" ht="9.75" customHeight="1" x14ac:dyDescent="0.25">
      <c r="A16" s="3">
        <v>1124</v>
      </c>
      <c r="B16" s="2" t="s">
        <v>272</v>
      </c>
      <c r="C16" s="169">
        <v>446.94</v>
      </c>
      <c r="D16" s="169">
        <v>0</v>
      </c>
      <c r="E16" s="169">
        <v>0</v>
      </c>
      <c r="F16" s="4">
        <v>0</v>
      </c>
      <c r="G16" s="4">
        <v>0</v>
      </c>
      <c r="H16" s="2"/>
    </row>
    <row r="18" spans="1:8" ht="9.75" customHeight="1" x14ac:dyDescent="0.25">
      <c r="A18" s="50" t="s">
        <v>273</v>
      </c>
      <c r="B18" s="50"/>
      <c r="C18" s="50"/>
      <c r="D18" s="50"/>
      <c r="E18" s="50"/>
      <c r="F18" s="50"/>
      <c r="G18" s="50"/>
      <c r="H18" s="50"/>
    </row>
    <row r="19" spans="1:8" ht="9.75" customHeight="1" x14ac:dyDescent="0.25">
      <c r="A19" s="51" t="s">
        <v>69</v>
      </c>
      <c r="B19" s="51" t="s">
        <v>70</v>
      </c>
      <c r="C19" s="51" t="s">
        <v>71</v>
      </c>
      <c r="D19" s="51" t="s">
        <v>274</v>
      </c>
      <c r="E19" s="51" t="s">
        <v>275</v>
      </c>
      <c r="F19" s="51" t="s">
        <v>276</v>
      </c>
      <c r="G19" s="51" t="s">
        <v>277</v>
      </c>
      <c r="H19" s="51" t="s">
        <v>278</v>
      </c>
    </row>
    <row r="20" spans="1:8" ht="9.75" customHeight="1" x14ac:dyDescent="0.25">
      <c r="A20" s="3">
        <v>1123</v>
      </c>
      <c r="B20" s="2" t="s">
        <v>279</v>
      </c>
      <c r="C20" s="170">
        <v>4158887.36</v>
      </c>
      <c r="D20" s="170">
        <v>4158887.36</v>
      </c>
      <c r="E20" s="4">
        <v>0</v>
      </c>
      <c r="F20" s="4">
        <v>0</v>
      </c>
      <c r="G20" s="4">
        <v>0</v>
      </c>
      <c r="H20" s="2"/>
    </row>
    <row r="21" spans="1:8" ht="9.75" customHeight="1" x14ac:dyDescent="0.25">
      <c r="A21" s="3">
        <v>1125</v>
      </c>
      <c r="B21" s="2" t="s">
        <v>280</v>
      </c>
      <c r="C21" s="170">
        <v>18500</v>
      </c>
      <c r="D21" s="170">
        <v>18500</v>
      </c>
      <c r="E21" s="4">
        <v>0</v>
      </c>
      <c r="F21" s="4">
        <v>0</v>
      </c>
      <c r="G21" s="4">
        <v>0</v>
      </c>
      <c r="H21" s="2"/>
    </row>
    <row r="22" spans="1:8" ht="9.75" customHeight="1" x14ac:dyDescent="0.25">
      <c r="A22" s="5">
        <v>1126</v>
      </c>
      <c r="B22" s="1" t="s">
        <v>281</v>
      </c>
      <c r="C22" s="170">
        <v>0</v>
      </c>
      <c r="D22" s="170">
        <v>0</v>
      </c>
      <c r="E22" s="4">
        <v>0</v>
      </c>
      <c r="F22" s="4">
        <v>0</v>
      </c>
      <c r="G22" s="4">
        <v>0</v>
      </c>
      <c r="H22" s="2"/>
    </row>
    <row r="23" spans="1:8" ht="9.75" customHeight="1" x14ac:dyDescent="0.25">
      <c r="A23" s="5">
        <v>1129</v>
      </c>
      <c r="B23" s="1" t="s">
        <v>282</v>
      </c>
      <c r="C23" s="170">
        <v>514920.42</v>
      </c>
      <c r="D23" s="170">
        <v>514920.42</v>
      </c>
      <c r="E23" s="4">
        <v>0</v>
      </c>
      <c r="F23" s="4">
        <v>0</v>
      </c>
      <c r="G23" s="4">
        <v>0</v>
      </c>
      <c r="H23" s="2"/>
    </row>
    <row r="24" spans="1:8" ht="9.75" customHeight="1" x14ac:dyDescent="0.25">
      <c r="A24" s="3">
        <v>1131</v>
      </c>
      <c r="B24" s="2" t="s">
        <v>283</v>
      </c>
      <c r="C24" s="170">
        <v>682586.39</v>
      </c>
      <c r="D24" s="170">
        <v>682586.39</v>
      </c>
      <c r="E24" s="4">
        <v>0</v>
      </c>
      <c r="F24" s="4">
        <v>0</v>
      </c>
      <c r="G24" s="4">
        <v>0</v>
      </c>
      <c r="H24" s="2"/>
    </row>
    <row r="25" spans="1:8" ht="9.75" customHeight="1" x14ac:dyDescent="0.25">
      <c r="A25" s="3">
        <v>1132</v>
      </c>
      <c r="B25" s="2" t="s">
        <v>284</v>
      </c>
      <c r="C25" s="170">
        <v>336705.34</v>
      </c>
      <c r="D25" s="170">
        <v>336705.34</v>
      </c>
      <c r="E25" s="4">
        <v>0</v>
      </c>
      <c r="F25" s="4">
        <v>0</v>
      </c>
      <c r="G25" s="4">
        <v>0</v>
      </c>
      <c r="H25" s="2"/>
    </row>
    <row r="26" spans="1:8" ht="9.75" customHeight="1" x14ac:dyDescent="0.25">
      <c r="A26" s="3">
        <v>1133</v>
      </c>
      <c r="B26" s="2" t="s">
        <v>285</v>
      </c>
      <c r="C26" s="170">
        <v>0</v>
      </c>
      <c r="D26" s="170">
        <v>0</v>
      </c>
      <c r="E26" s="4">
        <v>0</v>
      </c>
      <c r="F26" s="4">
        <v>0</v>
      </c>
      <c r="G26" s="4">
        <v>0</v>
      </c>
      <c r="H26" s="2"/>
    </row>
    <row r="27" spans="1:8" ht="9.75" customHeight="1" x14ac:dyDescent="0.25">
      <c r="A27" s="3">
        <v>1134</v>
      </c>
      <c r="B27" s="2" t="s">
        <v>286</v>
      </c>
      <c r="C27" s="170">
        <v>12207705.869999999</v>
      </c>
      <c r="D27" s="170">
        <v>12207705.869999999</v>
      </c>
      <c r="E27" s="4">
        <v>0</v>
      </c>
      <c r="F27" s="4">
        <v>0</v>
      </c>
      <c r="G27" s="4">
        <v>0</v>
      </c>
      <c r="H27" s="2"/>
    </row>
    <row r="28" spans="1:8" ht="9.75" customHeight="1" x14ac:dyDescent="0.25">
      <c r="A28" s="3">
        <v>1139</v>
      </c>
      <c r="B28" s="2" t="s">
        <v>287</v>
      </c>
      <c r="C28" s="170">
        <v>0</v>
      </c>
      <c r="D28" s="170">
        <v>0</v>
      </c>
      <c r="E28" s="4">
        <v>0</v>
      </c>
      <c r="F28" s="4">
        <v>0</v>
      </c>
      <c r="G28" s="4">
        <v>0</v>
      </c>
      <c r="H28" s="2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50" t="s">
        <v>288</v>
      </c>
      <c r="B30" s="50"/>
      <c r="C30" s="50"/>
      <c r="D30" s="50"/>
      <c r="E30" s="50"/>
      <c r="F30" s="50"/>
      <c r="G30" s="50"/>
      <c r="H30" s="50"/>
    </row>
    <row r="31" spans="1:8" ht="9.75" customHeight="1" x14ac:dyDescent="0.25">
      <c r="A31" s="51" t="s">
        <v>69</v>
      </c>
      <c r="B31" s="51" t="s">
        <v>70</v>
      </c>
      <c r="C31" s="51" t="s">
        <v>71</v>
      </c>
      <c r="D31" s="51" t="s">
        <v>289</v>
      </c>
      <c r="E31" s="51" t="s">
        <v>290</v>
      </c>
      <c r="F31" s="51" t="s">
        <v>291</v>
      </c>
      <c r="G31" s="51"/>
      <c r="H31" s="51"/>
    </row>
    <row r="32" spans="1:8" ht="9.75" customHeight="1" x14ac:dyDescent="0.25">
      <c r="A32" s="3">
        <v>1140</v>
      </c>
      <c r="B32" s="2" t="s">
        <v>292</v>
      </c>
      <c r="C32" s="102">
        <v>0</v>
      </c>
      <c r="D32" s="100"/>
      <c r="E32" s="101" t="s">
        <v>587</v>
      </c>
      <c r="F32" s="2"/>
      <c r="G32" s="2"/>
      <c r="H32" s="2"/>
    </row>
    <row r="33" spans="1:6" ht="9.75" customHeight="1" x14ac:dyDescent="0.25">
      <c r="A33" s="3">
        <v>1141</v>
      </c>
      <c r="B33" s="2" t="s">
        <v>293</v>
      </c>
      <c r="C33" s="102">
        <v>0</v>
      </c>
      <c r="D33" s="100"/>
      <c r="E33" s="100"/>
      <c r="F33" s="2"/>
    </row>
    <row r="34" spans="1:6" ht="9.75" customHeight="1" x14ac:dyDescent="0.25">
      <c r="A34" s="3">
        <v>1142</v>
      </c>
      <c r="B34" s="2" t="s">
        <v>294</v>
      </c>
      <c r="C34" s="102">
        <v>0</v>
      </c>
      <c r="D34" s="100"/>
      <c r="E34" s="100"/>
      <c r="F34" s="2"/>
    </row>
    <row r="35" spans="1:6" ht="9.75" customHeight="1" x14ac:dyDescent="0.25">
      <c r="A35" s="3">
        <v>1143</v>
      </c>
      <c r="B35" s="2" t="s">
        <v>295</v>
      </c>
      <c r="C35" s="102">
        <v>0</v>
      </c>
      <c r="D35" s="100"/>
      <c r="E35" s="100"/>
      <c r="F35" s="2"/>
    </row>
    <row r="36" spans="1:6" ht="9.75" customHeight="1" x14ac:dyDescent="0.25">
      <c r="A36" s="3">
        <v>1144</v>
      </c>
      <c r="B36" s="2" t="s">
        <v>296</v>
      </c>
      <c r="C36" s="102">
        <v>0</v>
      </c>
      <c r="D36" s="100"/>
      <c r="E36" s="100"/>
      <c r="F36" s="2"/>
    </row>
    <row r="37" spans="1:6" ht="9.75" customHeight="1" x14ac:dyDescent="0.25">
      <c r="A37" s="3">
        <v>1145</v>
      </c>
      <c r="B37" s="2" t="s">
        <v>297</v>
      </c>
      <c r="C37" s="102">
        <v>0</v>
      </c>
      <c r="D37" s="100"/>
      <c r="E37" s="100"/>
      <c r="F37" s="2"/>
    </row>
    <row r="38" spans="1:6" ht="9.75" customHeight="1" x14ac:dyDescent="0.25">
      <c r="A38" s="2"/>
      <c r="B38" s="2"/>
      <c r="C38" s="2"/>
      <c r="D38" s="2"/>
      <c r="E38" s="2"/>
      <c r="F38" s="2"/>
    </row>
    <row r="39" spans="1:6" ht="9.75" customHeight="1" x14ac:dyDescent="0.25">
      <c r="A39" s="50" t="s">
        <v>298</v>
      </c>
      <c r="B39" s="50"/>
      <c r="C39" s="50"/>
      <c r="D39" s="50"/>
      <c r="E39" s="50"/>
      <c r="F39" s="50"/>
    </row>
    <row r="40" spans="1:6" ht="9.75" customHeight="1" x14ac:dyDescent="0.25">
      <c r="A40" s="51" t="s">
        <v>69</v>
      </c>
      <c r="B40" s="51" t="s">
        <v>70</v>
      </c>
      <c r="C40" s="51" t="s">
        <v>71</v>
      </c>
      <c r="D40" s="51" t="s">
        <v>290</v>
      </c>
      <c r="E40" s="51" t="s">
        <v>299</v>
      </c>
      <c r="F40" s="51" t="s">
        <v>291</v>
      </c>
    </row>
    <row r="41" spans="1:6" ht="9.75" customHeight="1" x14ac:dyDescent="0.25">
      <c r="A41" s="3">
        <v>1150</v>
      </c>
      <c r="B41" s="2" t="s">
        <v>300</v>
      </c>
      <c r="C41" s="99">
        <v>0</v>
      </c>
      <c r="D41" s="97"/>
      <c r="E41" s="98" t="s">
        <v>587</v>
      </c>
      <c r="F41" s="2"/>
    </row>
    <row r="42" spans="1:6" ht="9.75" customHeight="1" x14ac:dyDescent="0.25">
      <c r="A42" s="3">
        <v>1151</v>
      </c>
      <c r="B42" s="2" t="s">
        <v>301</v>
      </c>
      <c r="C42" s="99">
        <v>0</v>
      </c>
      <c r="D42" s="97"/>
      <c r="E42" s="97"/>
      <c r="F42" s="2"/>
    </row>
    <row r="43" spans="1:6" ht="9.75" customHeight="1" x14ac:dyDescent="0.25">
      <c r="A43" s="2"/>
      <c r="B43" s="2"/>
      <c r="C43" s="2"/>
      <c r="D43" s="2"/>
      <c r="E43" s="2"/>
      <c r="F43" s="2"/>
    </row>
    <row r="44" spans="1:6" ht="9.75" customHeight="1" x14ac:dyDescent="0.25">
      <c r="A44" s="50" t="s">
        <v>302</v>
      </c>
      <c r="B44" s="50"/>
      <c r="C44" s="50"/>
      <c r="D44" s="50"/>
      <c r="E44" s="50"/>
      <c r="F44" s="50"/>
    </row>
    <row r="45" spans="1:6" ht="9.75" customHeight="1" x14ac:dyDescent="0.25">
      <c r="A45" s="51" t="s">
        <v>69</v>
      </c>
      <c r="B45" s="51" t="s">
        <v>70</v>
      </c>
      <c r="C45" s="51" t="s">
        <v>71</v>
      </c>
      <c r="D45" s="51" t="s">
        <v>265</v>
      </c>
      <c r="E45" s="51" t="s">
        <v>278</v>
      </c>
      <c r="F45" s="51"/>
    </row>
    <row r="46" spans="1:6" ht="9.75" customHeight="1" x14ac:dyDescent="0.25">
      <c r="A46" s="3">
        <v>1213</v>
      </c>
      <c r="B46" s="2" t="s">
        <v>303</v>
      </c>
      <c r="C46" s="4">
        <v>0</v>
      </c>
      <c r="D46" s="2"/>
      <c r="E46" s="2"/>
      <c r="F46" s="2"/>
    </row>
    <row r="47" spans="1:6" ht="9.75" customHeight="1" x14ac:dyDescent="0.25">
      <c r="A47" s="2"/>
      <c r="B47" s="2"/>
      <c r="C47" s="2"/>
      <c r="D47" s="2"/>
      <c r="E47" s="2"/>
      <c r="F47" s="2"/>
    </row>
    <row r="48" spans="1:6" ht="9.75" customHeight="1" x14ac:dyDescent="0.25">
      <c r="A48" s="50" t="s">
        <v>304</v>
      </c>
      <c r="B48" s="50"/>
      <c r="C48" s="50"/>
      <c r="D48" s="50"/>
      <c r="E48" s="50"/>
      <c r="F48" s="50"/>
    </row>
    <row r="49" spans="1:10" ht="9.75" customHeight="1" x14ac:dyDescent="0.25">
      <c r="A49" s="51" t="s">
        <v>69</v>
      </c>
      <c r="B49" s="51" t="s">
        <v>70</v>
      </c>
      <c r="C49" s="51" t="s">
        <v>71</v>
      </c>
      <c r="D49" s="51"/>
      <c r="E49" s="51"/>
      <c r="F49" s="51"/>
      <c r="G49" s="51"/>
      <c r="H49" s="51"/>
      <c r="I49" s="2"/>
      <c r="J49" s="2"/>
    </row>
    <row r="50" spans="1:10" ht="9.75" customHeight="1" x14ac:dyDescent="0.25">
      <c r="A50" s="3">
        <v>1211</v>
      </c>
      <c r="B50" s="2" t="s">
        <v>305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75" customHeight="1" x14ac:dyDescent="0.25">
      <c r="A51" s="3">
        <v>1212</v>
      </c>
      <c r="B51" s="2" t="s">
        <v>306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75" customHeight="1" x14ac:dyDescent="0.25">
      <c r="A52" s="3">
        <v>1214</v>
      </c>
      <c r="B52" s="2" t="s">
        <v>307</v>
      </c>
      <c r="C52" s="4">
        <v>0</v>
      </c>
      <c r="D52" s="2"/>
      <c r="E52" s="2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50" t="s">
        <v>308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 ht="9.75" customHeight="1" x14ac:dyDescent="0.25">
      <c r="A55" s="51" t="s">
        <v>69</v>
      </c>
      <c r="B55" s="51" t="s">
        <v>70</v>
      </c>
      <c r="C55" s="51" t="s">
        <v>71</v>
      </c>
      <c r="D55" s="51" t="s">
        <v>309</v>
      </c>
      <c r="E55" s="51" t="s">
        <v>310</v>
      </c>
      <c r="F55" s="51" t="s">
        <v>311</v>
      </c>
      <c r="G55" s="51" t="s">
        <v>312</v>
      </c>
      <c r="H55" s="51" t="s">
        <v>313</v>
      </c>
      <c r="I55" s="51" t="s">
        <v>314</v>
      </c>
      <c r="J55" s="51" t="s">
        <v>315</v>
      </c>
    </row>
    <row r="56" spans="1:10" ht="9.75" customHeight="1" x14ac:dyDescent="0.25">
      <c r="A56" s="3">
        <v>1230</v>
      </c>
      <c r="B56" s="2" t="s">
        <v>316</v>
      </c>
      <c r="C56" s="103">
        <f>SUM(C57:C63)</f>
        <v>675440034.28000009</v>
      </c>
      <c r="D56" s="103">
        <v>0</v>
      </c>
      <c r="E56" s="173">
        <f>SUM(E57:E63)</f>
        <v>15640782.220000001</v>
      </c>
      <c r="F56" s="2"/>
      <c r="G56" s="2"/>
      <c r="H56" s="2"/>
      <c r="I56" s="2"/>
      <c r="J56" s="2"/>
    </row>
    <row r="57" spans="1:10" ht="9.75" customHeight="1" x14ac:dyDescent="0.25">
      <c r="A57" s="3">
        <v>1231</v>
      </c>
      <c r="B57" s="2" t="s">
        <v>317</v>
      </c>
      <c r="C57" s="171">
        <v>112291497.88</v>
      </c>
      <c r="D57" s="172"/>
      <c r="E57" s="172"/>
      <c r="F57" s="2"/>
      <c r="G57" s="2"/>
      <c r="H57" s="2"/>
      <c r="I57" s="2"/>
      <c r="J57" s="2"/>
    </row>
    <row r="58" spans="1:10" ht="9.75" customHeight="1" x14ac:dyDescent="0.25">
      <c r="A58" s="3">
        <v>1232</v>
      </c>
      <c r="B58" s="2" t="s">
        <v>318</v>
      </c>
      <c r="C58" s="171">
        <v>0</v>
      </c>
      <c r="D58" s="171">
        <v>0</v>
      </c>
      <c r="E58" s="171">
        <v>0</v>
      </c>
      <c r="F58" s="2"/>
      <c r="G58" s="2"/>
      <c r="H58" s="2"/>
      <c r="I58" s="2"/>
      <c r="J58" s="2"/>
    </row>
    <row r="59" spans="1:10" ht="9.75" customHeight="1" x14ac:dyDescent="0.25">
      <c r="A59" s="3">
        <v>1233</v>
      </c>
      <c r="B59" s="2" t="s">
        <v>319</v>
      </c>
      <c r="C59" s="171">
        <v>38433753.219999999</v>
      </c>
      <c r="D59" s="171">
        <v>0</v>
      </c>
      <c r="E59" s="171">
        <v>15640782.220000001</v>
      </c>
      <c r="F59" s="2"/>
      <c r="G59" s="2"/>
      <c r="H59" s="2"/>
      <c r="I59" s="2"/>
      <c r="J59" s="2"/>
    </row>
    <row r="60" spans="1:10" ht="9.75" customHeight="1" x14ac:dyDescent="0.25">
      <c r="A60" s="3">
        <v>1234</v>
      </c>
      <c r="B60" s="2" t="s">
        <v>320</v>
      </c>
      <c r="C60" s="171">
        <v>0</v>
      </c>
      <c r="D60" s="171">
        <v>0</v>
      </c>
      <c r="E60" s="171">
        <v>0</v>
      </c>
      <c r="F60" s="2"/>
      <c r="G60" s="2"/>
      <c r="H60" s="2"/>
      <c r="I60" s="2"/>
      <c r="J60" s="2"/>
    </row>
    <row r="61" spans="1:10" ht="9.75" customHeight="1" x14ac:dyDescent="0.25">
      <c r="A61" s="3">
        <v>1235</v>
      </c>
      <c r="B61" s="2" t="s">
        <v>321</v>
      </c>
      <c r="C61" s="171">
        <v>506834146.5</v>
      </c>
      <c r="D61" s="171">
        <v>0</v>
      </c>
      <c r="E61" s="171">
        <v>0</v>
      </c>
      <c r="F61" s="2"/>
      <c r="G61" s="2"/>
      <c r="H61" s="2"/>
      <c r="I61" s="2"/>
      <c r="J61" s="2"/>
    </row>
    <row r="62" spans="1:10" ht="9.75" customHeight="1" x14ac:dyDescent="0.25">
      <c r="A62" s="3">
        <v>1236</v>
      </c>
      <c r="B62" s="2" t="s">
        <v>322</v>
      </c>
      <c r="C62" s="171">
        <v>14173439.82</v>
      </c>
      <c r="D62" s="171">
        <v>0</v>
      </c>
      <c r="E62" s="171">
        <v>0</v>
      </c>
      <c r="F62" s="2"/>
      <c r="G62" s="2"/>
      <c r="H62" s="2"/>
      <c r="I62" s="2"/>
      <c r="J62" s="2"/>
    </row>
    <row r="63" spans="1:10" ht="9.75" customHeight="1" x14ac:dyDescent="0.25">
      <c r="A63" s="3">
        <v>1239</v>
      </c>
      <c r="B63" s="2" t="s">
        <v>323</v>
      </c>
      <c r="C63" s="171">
        <v>3707196.86</v>
      </c>
      <c r="D63" s="171">
        <v>0</v>
      </c>
      <c r="E63" s="171">
        <v>0</v>
      </c>
      <c r="F63" s="2"/>
      <c r="G63" s="2"/>
      <c r="H63" s="2"/>
      <c r="I63" s="2"/>
      <c r="J63" s="2"/>
    </row>
    <row r="64" spans="1:10" ht="9.75" customHeight="1" x14ac:dyDescent="0.25">
      <c r="A64" s="3">
        <v>1240</v>
      </c>
      <c r="B64" s="2" t="s">
        <v>324</v>
      </c>
      <c r="C64" s="103">
        <f>SUM(C65:C72)</f>
        <v>128590737.19999999</v>
      </c>
      <c r="D64" s="103">
        <v>0</v>
      </c>
      <c r="E64" s="173">
        <f>SUM(E65:E72)</f>
        <v>80964268.989999995</v>
      </c>
      <c r="F64" s="2"/>
      <c r="G64" s="2"/>
      <c r="H64" s="2"/>
      <c r="I64" s="2"/>
      <c r="J64" s="2"/>
    </row>
    <row r="65" spans="1:10" ht="9.75" customHeight="1" x14ac:dyDescent="0.25">
      <c r="A65" s="3">
        <v>1241</v>
      </c>
      <c r="B65" s="2" t="s">
        <v>325</v>
      </c>
      <c r="C65" s="173">
        <v>15383610.029999999</v>
      </c>
      <c r="D65" s="173">
        <v>0</v>
      </c>
      <c r="E65" s="173">
        <v>10159696.699999999</v>
      </c>
      <c r="F65" s="2"/>
      <c r="G65" s="2"/>
      <c r="H65" s="2"/>
      <c r="I65" s="2"/>
      <c r="J65" s="2"/>
    </row>
    <row r="66" spans="1:10" ht="9.75" customHeight="1" x14ac:dyDescent="0.25">
      <c r="A66" s="3">
        <v>1242</v>
      </c>
      <c r="B66" s="2" t="s">
        <v>326</v>
      </c>
      <c r="C66" s="173">
        <v>3076775</v>
      </c>
      <c r="D66" s="173">
        <v>0</v>
      </c>
      <c r="E66" s="173">
        <v>2173403.63</v>
      </c>
      <c r="F66" s="2"/>
      <c r="G66" s="2"/>
      <c r="H66" s="2"/>
      <c r="I66" s="2"/>
      <c r="J66" s="2"/>
    </row>
    <row r="67" spans="1:10" ht="9.75" customHeight="1" x14ac:dyDescent="0.25">
      <c r="A67" s="3">
        <v>1243</v>
      </c>
      <c r="B67" s="2" t="s">
        <v>327</v>
      </c>
      <c r="C67" s="173">
        <v>510720.81</v>
      </c>
      <c r="D67" s="173">
        <v>0</v>
      </c>
      <c r="E67" s="173">
        <v>232915.71</v>
      </c>
      <c r="F67" s="2"/>
      <c r="G67" s="2"/>
      <c r="H67" s="2"/>
      <c r="I67" s="2"/>
      <c r="J67" s="2"/>
    </row>
    <row r="68" spans="1:10" ht="9.75" customHeight="1" x14ac:dyDescent="0.25">
      <c r="A68" s="3">
        <v>1244</v>
      </c>
      <c r="B68" s="2" t="s">
        <v>328</v>
      </c>
      <c r="C68" s="173">
        <v>85021634.159999996</v>
      </c>
      <c r="D68" s="173">
        <v>0</v>
      </c>
      <c r="E68" s="173">
        <v>58076641.020000003</v>
      </c>
      <c r="F68" s="2"/>
      <c r="G68" s="2"/>
      <c r="H68" s="2"/>
      <c r="I68" s="2"/>
      <c r="J68" s="2"/>
    </row>
    <row r="69" spans="1:10" ht="9.75" customHeight="1" x14ac:dyDescent="0.25">
      <c r="A69" s="3">
        <v>1245</v>
      </c>
      <c r="B69" s="2" t="s">
        <v>329</v>
      </c>
      <c r="C69" s="173">
        <v>1793075.22</v>
      </c>
      <c r="D69" s="173">
        <v>0</v>
      </c>
      <c r="E69" s="173">
        <v>1074551.74</v>
      </c>
      <c r="F69" s="2"/>
      <c r="G69" s="2"/>
      <c r="H69" s="2"/>
      <c r="I69" s="2"/>
      <c r="J69" s="2"/>
    </row>
    <row r="70" spans="1:10" ht="9.75" customHeight="1" x14ac:dyDescent="0.25">
      <c r="A70" s="3">
        <v>1246</v>
      </c>
      <c r="B70" s="2" t="s">
        <v>330</v>
      </c>
      <c r="C70" s="173">
        <v>21542927.82</v>
      </c>
      <c r="D70" s="173">
        <v>0</v>
      </c>
      <c r="E70" s="173">
        <v>8275960.1900000004</v>
      </c>
      <c r="F70" s="2"/>
      <c r="G70" s="2"/>
      <c r="H70" s="2"/>
      <c r="I70" s="2"/>
      <c r="J70" s="2"/>
    </row>
    <row r="71" spans="1:10" ht="9.75" customHeight="1" x14ac:dyDescent="0.25">
      <c r="A71" s="3">
        <v>1247</v>
      </c>
      <c r="B71" s="2" t="s">
        <v>331</v>
      </c>
      <c r="C71" s="173">
        <v>283244.15999999997</v>
      </c>
      <c r="D71" s="173">
        <v>0</v>
      </c>
      <c r="E71" s="173">
        <v>0</v>
      </c>
      <c r="F71" s="2"/>
      <c r="G71" s="2"/>
      <c r="H71" s="2"/>
      <c r="I71" s="2"/>
      <c r="J71" s="2"/>
    </row>
    <row r="72" spans="1:10" ht="9.75" customHeight="1" x14ac:dyDescent="0.25">
      <c r="A72" s="3">
        <v>1248</v>
      </c>
      <c r="B72" s="2" t="s">
        <v>332</v>
      </c>
      <c r="C72" s="173">
        <v>978750</v>
      </c>
      <c r="D72" s="173">
        <v>0</v>
      </c>
      <c r="E72" s="173">
        <v>971100</v>
      </c>
      <c r="F72" s="2"/>
      <c r="G72" s="2"/>
      <c r="H72" s="2"/>
      <c r="I72" s="2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50" t="s">
        <v>333</v>
      </c>
      <c r="B74" s="50"/>
      <c r="C74" s="50"/>
      <c r="D74" s="50"/>
      <c r="E74" s="50"/>
      <c r="F74" s="50"/>
      <c r="G74" s="50"/>
      <c r="H74" s="2"/>
      <c r="I74" s="2"/>
      <c r="J74" s="2"/>
    </row>
    <row r="75" spans="1:10" ht="9.75" customHeight="1" x14ac:dyDescent="0.25">
      <c r="A75" s="51" t="s">
        <v>69</v>
      </c>
      <c r="B75" s="51" t="s">
        <v>70</v>
      </c>
      <c r="C75" s="51" t="s">
        <v>71</v>
      </c>
      <c r="D75" s="51" t="s">
        <v>334</v>
      </c>
      <c r="E75" s="51" t="s">
        <v>335</v>
      </c>
      <c r="F75" s="51" t="s">
        <v>336</v>
      </c>
      <c r="G75" s="51" t="s">
        <v>337</v>
      </c>
      <c r="H75" s="2"/>
      <c r="I75" s="2"/>
      <c r="J75" s="2"/>
    </row>
    <row r="76" spans="1:10" ht="9.75" customHeight="1" x14ac:dyDescent="0.25">
      <c r="A76" s="3">
        <v>1250</v>
      </c>
      <c r="B76" s="2" t="s">
        <v>338</v>
      </c>
      <c r="C76" s="104">
        <v>1714878.68</v>
      </c>
      <c r="D76" s="104">
        <v>0</v>
      </c>
      <c r="E76" s="104">
        <v>1289380.98</v>
      </c>
      <c r="F76" s="2"/>
      <c r="G76" s="2"/>
      <c r="H76" s="2"/>
      <c r="I76" s="2"/>
      <c r="J76" s="2"/>
    </row>
    <row r="77" spans="1:10" ht="9.75" customHeight="1" x14ac:dyDescent="0.25">
      <c r="A77" s="3">
        <v>1251</v>
      </c>
      <c r="B77" s="2" t="s">
        <v>339</v>
      </c>
      <c r="C77" s="174">
        <v>1643653.38</v>
      </c>
      <c r="D77" s="174">
        <v>0</v>
      </c>
      <c r="E77" s="174">
        <v>1244518.03</v>
      </c>
      <c r="F77" s="2"/>
      <c r="G77" s="2"/>
      <c r="H77" s="2"/>
      <c r="I77" s="2"/>
      <c r="J77" s="2"/>
    </row>
    <row r="78" spans="1:10" ht="9.75" customHeight="1" x14ac:dyDescent="0.25">
      <c r="A78" s="3">
        <v>1252</v>
      </c>
      <c r="B78" s="2" t="s">
        <v>340</v>
      </c>
      <c r="C78" s="174">
        <v>0</v>
      </c>
      <c r="D78" s="174">
        <v>0</v>
      </c>
      <c r="E78" s="174">
        <v>0</v>
      </c>
      <c r="F78" s="2"/>
      <c r="G78" s="2"/>
      <c r="H78" s="2"/>
      <c r="I78" s="2"/>
      <c r="J78" s="2"/>
    </row>
    <row r="79" spans="1:10" ht="9.75" customHeight="1" x14ac:dyDescent="0.25">
      <c r="A79" s="3">
        <v>1253</v>
      </c>
      <c r="B79" s="2" t="s">
        <v>341</v>
      </c>
      <c r="C79" s="174">
        <v>0</v>
      </c>
      <c r="D79" s="174">
        <v>0</v>
      </c>
      <c r="E79" s="174">
        <v>0</v>
      </c>
      <c r="F79" s="2"/>
      <c r="G79" s="2"/>
      <c r="H79" s="2"/>
      <c r="I79" s="2"/>
      <c r="J79" s="2"/>
    </row>
    <row r="80" spans="1:10" ht="9.75" customHeight="1" x14ac:dyDescent="0.25">
      <c r="A80" s="3">
        <v>1254</v>
      </c>
      <c r="B80" s="2" t="s">
        <v>342</v>
      </c>
      <c r="C80" s="174">
        <v>71225.3</v>
      </c>
      <c r="D80" s="174">
        <v>0</v>
      </c>
      <c r="E80" s="174">
        <v>44862.95</v>
      </c>
      <c r="F80" s="2"/>
      <c r="G80" s="2"/>
      <c r="H80" s="2"/>
      <c r="I80" s="2"/>
      <c r="J80" s="2"/>
    </row>
    <row r="81" spans="1:7" ht="9.75" customHeight="1" x14ac:dyDescent="0.25">
      <c r="A81" s="3">
        <v>1259</v>
      </c>
      <c r="B81" s="2" t="s">
        <v>343</v>
      </c>
      <c r="C81" s="174">
        <v>0</v>
      </c>
      <c r="D81" s="174">
        <v>0</v>
      </c>
      <c r="E81" s="174">
        <v>0</v>
      </c>
      <c r="F81" s="2"/>
      <c r="G81" s="2"/>
    </row>
    <row r="82" spans="1:7" ht="9.75" customHeight="1" x14ac:dyDescent="0.25">
      <c r="A82" s="3">
        <v>1270</v>
      </c>
      <c r="B82" s="2" t="s">
        <v>344</v>
      </c>
      <c r="C82" s="104">
        <v>41621.93</v>
      </c>
      <c r="D82" s="105"/>
      <c r="E82" s="105"/>
      <c r="F82" s="2"/>
      <c r="G82" s="2"/>
    </row>
    <row r="83" spans="1:7" ht="9.75" customHeight="1" x14ac:dyDescent="0.25">
      <c r="A83" s="3">
        <v>1271</v>
      </c>
      <c r="B83" s="2" t="s">
        <v>345</v>
      </c>
      <c r="C83" s="175">
        <v>41621.93</v>
      </c>
      <c r="D83" s="105"/>
      <c r="E83" s="105"/>
      <c r="F83" s="2"/>
      <c r="G83" s="2"/>
    </row>
    <row r="84" spans="1:7" ht="9.75" customHeight="1" x14ac:dyDescent="0.25">
      <c r="A84" s="3">
        <v>1272</v>
      </c>
      <c r="B84" s="2" t="s">
        <v>346</v>
      </c>
      <c r="C84" s="104">
        <v>0</v>
      </c>
      <c r="D84" s="105"/>
      <c r="E84" s="105"/>
      <c r="F84" s="2"/>
      <c r="G84" s="2"/>
    </row>
    <row r="85" spans="1:7" ht="9.75" customHeight="1" x14ac:dyDescent="0.25">
      <c r="A85" s="3">
        <v>1273</v>
      </c>
      <c r="B85" s="2" t="s">
        <v>347</v>
      </c>
      <c r="C85" s="104">
        <v>0</v>
      </c>
      <c r="D85" s="105"/>
      <c r="E85" s="105"/>
      <c r="F85" s="2"/>
      <c r="G85" s="2"/>
    </row>
    <row r="86" spans="1:7" ht="9.75" customHeight="1" x14ac:dyDescent="0.25">
      <c r="A86" s="3">
        <v>1274</v>
      </c>
      <c r="B86" s="2" t="s">
        <v>348</v>
      </c>
      <c r="C86" s="104">
        <v>0</v>
      </c>
      <c r="D86" s="105"/>
      <c r="E86" s="105"/>
      <c r="F86" s="2"/>
      <c r="G86" s="2"/>
    </row>
    <row r="87" spans="1:7" ht="9.75" customHeight="1" x14ac:dyDescent="0.25">
      <c r="A87" s="3">
        <v>1275</v>
      </c>
      <c r="B87" s="2" t="s">
        <v>349</v>
      </c>
      <c r="C87" s="104">
        <v>0</v>
      </c>
      <c r="D87" s="105"/>
      <c r="E87" s="105"/>
      <c r="F87" s="2"/>
      <c r="G87" s="2"/>
    </row>
    <row r="88" spans="1:7" ht="9.75" customHeight="1" x14ac:dyDescent="0.25">
      <c r="A88" s="3">
        <v>1279</v>
      </c>
      <c r="B88" s="2" t="s">
        <v>350</v>
      </c>
      <c r="C88" s="104">
        <v>0</v>
      </c>
      <c r="D88" s="105"/>
      <c r="E88" s="105"/>
      <c r="F88" s="2"/>
      <c r="G88" s="2"/>
    </row>
    <row r="89" spans="1:7" ht="9.75" customHeight="1" x14ac:dyDescent="0.25">
      <c r="A89" s="2"/>
      <c r="B89" s="2"/>
      <c r="C89" s="2"/>
      <c r="D89" s="2"/>
      <c r="E89" s="2"/>
      <c r="F89" s="2"/>
      <c r="G89" s="2"/>
    </row>
    <row r="90" spans="1:7" ht="9.75" customHeight="1" x14ac:dyDescent="0.25">
      <c r="A90" s="50" t="s">
        <v>351</v>
      </c>
      <c r="B90" s="50"/>
      <c r="C90" s="50"/>
      <c r="D90" s="50"/>
      <c r="E90" s="50"/>
      <c r="F90" s="50"/>
      <c r="G90" s="50"/>
    </row>
    <row r="91" spans="1:7" ht="9.75" customHeight="1" x14ac:dyDescent="0.25">
      <c r="A91" s="51" t="s">
        <v>69</v>
      </c>
      <c r="B91" s="51" t="s">
        <v>70</v>
      </c>
      <c r="C91" s="51" t="s">
        <v>71</v>
      </c>
      <c r="D91" s="51" t="s">
        <v>313</v>
      </c>
      <c r="E91" s="51"/>
      <c r="F91" s="51"/>
      <c r="G91" s="51"/>
    </row>
    <row r="92" spans="1:7" ht="9.75" customHeight="1" x14ac:dyDescent="0.25">
      <c r="A92" s="3">
        <v>1160</v>
      </c>
      <c r="B92" s="2" t="s">
        <v>352</v>
      </c>
      <c r="C92" s="108">
        <v>0</v>
      </c>
      <c r="D92" s="106"/>
      <c r="E92" s="107" t="s">
        <v>587</v>
      </c>
      <c r="F92" s="2"/>
      <c r="G92" s="2"/>
    </row>
    <row r="93" spans="1:7" ht="9.75" customHeight="1" x14ac:dyDescent="0.25">
      <c r="A93" s="3">
        <v>1161</v>
      </c>
      <c r="B93" s="2" t="s">
        <v>353</v>
      </c>
      <c r="C93" s="108">
        <v>0</v>
      </c>
      <c r="D93" s="106"/>
      <c r="E93" s="106"/>
      <c r="F93" s="2"/>
      <c r="G93" s="2"/>
    </row>
    <row r="94" spans="1:7" ht="9.75" customHeight="1" x14ac:dyDescent="0.25">
      <c r="A94" s="3">
        <v>1162</v>
      </c>
      <c r="B94" s="2" t="s">
        <v>354</v>
      </c>
      <c r="C94" s="108">
        <v>0</v>
      </c>
      <c r="D94" s="106"/>
      <c r="E94" s="106"/>
      <c r="F94" s="2"/>
      <c r="G94" s="2"/>
    </row>
    <row r="95" spans="1:7" ht="9.75" customHeight="1" x14ac:dyDescent="0.25">
      <c r="A95" s="2"/>
      <c r="B95" s="2"/>
      <c r="C95" s="2"/>
      <c r="D95" s="2"/>
      <c r="E95" s="2"/>
      <c r="F95" s="2"/>
      <c r="G95" s="2"/>
    </row>
    <row r="96" spans="1:7" ht="9.75" customHeight="1" x14ac:dyDescent="0.25">
      <c r="A96" s="50" t="s">
        <v>355</v>
      </c>
      <c r="B96" s="50"/>
      <c r="C96" s="50"/>
      <c r="D96" s="50"/>
      <c r="E96" s="50"/>
      <c r="F96" s="50"/>
      <c r="G96" s="50"/>
    </row>
    <row r="97" spans="1:8" ht="9.75" customHeight="1" x14ac:dyDescent="0.25">
      <c r="A97" s="51" t="s">
        <v>69</v>
      </c>
      <c r="B97" s="51" t="s">
        <v>70</v>
      </c>
      <c r="C97" s="51" t="s">
        <v>71</v>
      </c>
      <c r="D97" s="51" t="s">
        <v>278</v>
      </c>
      <c r="E97" s="51"/>
      <c r="F97" s="51"/>
      <c r="G97" s="51"/>
      <c r="H97" s="51"/>
    </row>
    <row r="98" spans="1:8" ht="9.75" customHeight="1" x14ac:dyDescent="0.25">
      <c r="A98" s="3">
        <v>1190</v>
      </c>
      <c r="B98" s="2" t="s">
        <v>356</v>
      </c>
      <c r="C98" s="111">
        <v>0</v>
      </c>
      <c r="D98" s="109"/>
      <c r="E98" s="110" t="s">
        <v>587</v>
      </c>
      <c r="F98" s="2"/>
      <c r="G98" s="2"/>
      <c r="H98" s="2"/>
    </row>
    <row r="99" spans="1:8" ht="9.75" customHeight="1" x14ac:dyDescent="0.25">
      <c r="A99" s="3">
        <v>1191</v>
      </c>
      <c r="B99" s="2" t="s">
        <v>357</v>
      </c>
      <c r="C99" s="111">
        <v>0</v>
      </c>
      <c r="D99" s="109"/>
      <c r="E99" s="109"/>
      <c r="F99" s="2"/>
      <c r="G99" s="2"/>
      <c r="H99" s="2"/>
    </row>
    <row r="100" spans="1:8" ht="9.75" customHeight="1" x14ac:dyDescent="0.25">
      <c r="A100" s="3">
        <v>1192</v>
      </c>
      <c r="B100" s="2" t="s">
        <v>358</v>
      </c>
      <c r="C100" s="111">
        <v>0</v>
      </c>
      <c r="D100" s="109"/>
      <c r="E100" s="109"/>
      <c r="F100" s="2"/>
      <c r="G100" s="2"/>
      <c r="H100" s="2"/>
    </row>
    <row r="101" spans="1:8" ht="9.75" customHeight="1" x14ac:dyDescent="0.25">
      <c r="A101" s="3">
        <v>1193</v>
      </c>
      <c r="B101" s="2" t="s">
        <v>359</v>
      </c>
      <c r="C101" s="111">
        <v>0</v>
      </c>
      <c r="D101" s="109"/>
      <c r="E101" s="109"/>
      <c r="F101" s="2"/>
      <c r="G101" s="2"/>
      <c r="H101" s="2"/>
    </row>
    <row r="102" spans="1:8" ht="9.75" customHeight="1" x14ac:dyDescent="0.25">
      <c r="A102" s="3">
        <v>1194</v>
      </c>
      <c r="B102" s="2" t="s">
        <v>360</v>
      </c>
      <c r="C102" s="111">
        <v>0</v>
      </c>
      <c r="D102" s="109"/>
      <c r="E102" s="109"/>
      <c r="F102" s="2"/>
      <c r="G102" s="2"/>
      <c r="H102" s="2"/>
    </row>
    <row r="103" spans="1:8" ht="9.75" customHeight="1" x14ac:dyDescent="0.25">
      <c r="A103" s="3">
        <v>1290</v>
      </c>
      <c r="B103" s="2" t="s">
        <v>361</v>
      </c>
      <c r="C103" s="111">
        <v>0</v>
      </c>
      <c r="D103" s="109"/>
      <c r="E103" s="109"/>
      <c r="F103" s="2"/>
      <c r="G103" s="2"/>
      <c r="H103" s="2"/>
    </row>
    <row r="104" spans="1:8" ht="9.75" customHeight="1" x14ac:dyDescent="0.25">
      <c r="A104" s="3">
        <v>1291</v>
      </c>
      <c r="B104" s="2" t="s">
        <v>362</v>
      </c>
      <c r="C104" s="111">
        <v>0</v>
      </c>
      <c r="D104" s="109"/>
      <c r="E104" s="109"/>
      <c r="F104" s="2"/>
      <c r="G104" s="2"/>
      <c r="H104" s="2"/>
    </row>
    <row r="105" spans="1:8" ht="9.75" customHeight="1" x14ac:dyDescent="0.25">
      <c r="A105" s="3">
        <v>1292</v>
      </c>
      <c r="B105" s="2" t="s">
        <v>363</v>
      </c>
      <c r="C105" s="111">
        <v>0</v>
      </c>
      <c r="D105" s="109"/>
      <c r="E105" s="109"/>
      <c r="F105" s="2"/>
      <c r="G105" s="2"/>
      <c r="H105" s="2"/>
    </row>
    <row r="106" spans="1:8" ht="9.75" customHeight="1" x14ac:dyDescent="0.25">
      <c r="A106" s="3">
        <v>1293</v>
      </c>
      <c r="B106" s="2" t="s">
        <v>364</v>
      </c>
      <c r="C106" s="111">
        <v>0</v>
      </c>
      <c r="D106" s="109"/>
      <c r="E106" s="109"/>
      <c r="F106" s="2"/>
      <c r="G106" s="2"/>
      <c r="H106" s="2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50" t="s">
        <v>365</v>
      </c>
      <c r="B108" s="50"/>
      <c r="C108" s="50"/>
      <c r="D108" s="50"/>
      <c r="E108" s="50"/>
      <c r="F108" s="50"/>
      <c r="G108" s="50"/>
      <c r="H108" s="50"/>
    </row>
    <row r="109" spans="1:8" ht="9.75" customHeight="1" x14ac:dyDescent="0.25">
      <c r="A109" s="51" t="s">
        <v>69</v>
      </c>
      <c r="B109" s="51" t="s">
        <v>70</v>
      </c>
      <c r="C109" s="51" t="s">
        <v>71</v>
      </c>
      <c r="D109" s="51" t="s">
        <v>274</v>
      </c>
      <c r="E109" s="51" t="s">
        <v>275</v>
      </c>
      <c r="F109" s="51" t="s">
        <v>276</v>
      </c>
      <c r="G109" s="51" t="s">
        <v>366</v>
      </c>
      <c r="H109" s="51" t="s">
        <v>367</v>
      </c>
    </row>
    <row r="110" spans="1:8" ht="9.75" customHeight="1" x14ac:dyDescent="0.25">
      <c r="A110" s="3">
        <v>2110</v>
      </c>
      <c r="B110" s="2" t="s">
        <v>368</v>
      </c>
      <c r="C110" s="112">
        <f>SUM(C111:C119)</f>
        <v>-611691.78</v>
      </c>
      <c r="D110" s="228">
        <f>SUM(D111:D119)</f>
        <v>-611691.78</v>
      </c>
      <c r="E110" s="4">
        <v>0</v>
      </c>
      <c r="F110" s="4">
        <v>0</v>
      </c>
      <c r="G110" s="4">
        <v>0</v>
      </c>
      <c r="H110" s="2"/>
    </row>
    <row r="111" spans="1:8" ht="9.75" customHeight="1" x14ac:dyDescent="0.25">
      <c r="A111" s="3">
        <v>2111</v>
      </c>
      <c r="B111" s="2" t="s">
        <v>369</v>
      </c>
      <c r="C111" s="229">
        <v>6018.4</v>
      </c>
      <c r="D111" s="229">
        <v>6018.4</v>
      </c>
      <c r="E111" s="4">
        <v>0</v>
      </c>
      <c r="F111" s="4">
        <v>0</v>
      </c>
      <c r="G111" s="4">
        <v>0</v>
      </c>
      <c r="H111" s="2"/>
    </row>
    <row r="112" spans="1:8" ht="9.75" customHeight="1" x14ac:dyDescent="0.25">
      <c r="A112" s="3">
        <v>2112</v>
      </c>
      <c r="B112" s="2" t="s">
        <v>370</v>
      </c>
      <c r="C112" s="229">
        <v>0</v>
      </c>
      <c r="D112" s="229">
        <v>0</v>
      </c>
      <c r="E112" s="4">
        <v>0</v>
      </c>
      <c r="F112" s="4">
        <v>0</v>
      </c>
      <c r="G112" s="4">
        <v>0</v>
      </c>
      <c r="H112" s="2"/>
    </row>
    <row r="113" spans="1:8" ht="9.75" customHeight="1" x14ac:dyDescent="0.25">
      <c r="A113" s="3">
        <v>2113</v>
      </c>
      <c r="B113" s="2" t="s">
        <v>371</v>
      </c>
      <c r="C113" s="229">
        <v>-29.12</v>
      </c>
      <c r="D113" s="229">
        <v>-29.12</v>
      </c>
      <c r="E113" s="4">
        <v>0</v>
      </c>
      <c r="F113" s="4">
        <v>0</v>
      </c>
      <c r="G113" s="4">
        <v>0</v>
      </c>
      <c r="H113" s="2"/>
    </row>
    <row r="114" spans="1:8" ht="9.75" customHeight="1" x14ac:dyDescent="0.25">
      <c r="A114" s="3">
        <v>2114</v>
      </c>
      <c r="B114" s="2" t="s">
        <v>372</v>
      </c>
      <c r="C114" s="229">
        <v>0</v>
      </c>
      <c r="D114" s="229">
        <v>0</v>
      </c>
      <c r="E114" s="4">
        <v>0</v>
      </c>
      <c r="F114" s="4">
        <v>0</v>
      </c>
      <c r="G114" s="4">
        <v>0</v>
      </c>
      <c r="H114" s="2"/>
    </row>
    <row r="115" spans="1:8" ht="9.75" customHeight="1" x14ac:dyDescent="0.25">
      <c r="A115" s="3">
        <v>2115</v>
      </c>
      <c r="B115" s="2" t="s">
        <v>373</v>
      </c>
      <c r="C115" s="229">
        <v>8000</v>
      </c>
      <c r="D115" s="229">
        <v>8000</v>
      </c>
      <c r="E115" s="4">
        <v>0</v>
      </c>
      <c r="F115" s="4">
        <v>0</v>
      </c>
      <c r="G115" s="4">
        <v>0</v>
      </c>
      <c r="H115" s="2"/>
    </row>
    <row r="116" spans="1:8" ht="9.75" customHeight="1" x14ac:dyDescent="0.25">
      <c r="A116" s="3">
        <v>2116</v>
      </c>
      <c r="B116" s="2" t="s">
        <v>374</v>
      </c>
      <c r="C116" s="229">
        <v>0</v>
      </c>
      <c r="D116" s="229">
        <v>0</v>
      </c>
      <c r="E116" s="4">
        <v>0</v>
      </c>
      <c r="F116" s="4">
        <v>0</v>
      </c>
      <c r="G116" s="4">
        <v>0</v>
      </c>
      <c r="H116" s="2"/>
    </row>
    <row r="117" spans="1:8" ht="9.75" customHeight="1" x14ac:dyDescent="0.25">
      <c r="A117" s="3">
        <v>2117</v>
      </c>
      <c r="B117" s="2" t="s">
        <v>375</v>
      </c>
      <c r="C117" s="229">
        <v>-732984.78</v>
      </c>
      <c r="D117" s="229">
        <v>-732984.78</v>
      </c>
      <c r="E117" s="4">
        <v>0</v>
      </c>
      <c r="F117" s="4">
        <v>0</v>
      </c>
      <c r="G117" s="4">
        <v>0</v>
      </c>
      <c r="H117" s="2"/>
    </row>
    <row r="118" spans="1:8" ht="9.75" customHeight="1" x14ac:dyDescent="0.25">
      <c r="A118" s="3">
        <v>2118</v>
      </c>
      <c r="B118" s="2" t="s">
        <v>376</v>
      </c>
      <c r="C118" s="229">
        <v>0</v>
      </c>
      <c r="D118" s="229">
        <v>0</v>
      </c>
      <c r="E118" s="4">
        <v>0</v>
      </c>
      <c r="F118" s="4">
        <v>0</v>
      </c>
      <c r="G118" s="4">
        <v>0</v>
      </c>
      <c r="H118" s="2"/>
    </row>
    <row r="119" spans="1:8" ht="9.75" customHeight="1" x14ac:dyDescent="0.25">
      <c r="A119" s="3">
        <v>2119</v>
      </c>
      <c r="B119" s="2" t="s">
        <v>377</v>
      </c>
      <c r="C119" s="229">
        <v>107303.72</v>
      </c>
      <c r="D119" s="229">
        <v>107303.72</v>
      </c>
      <c r="E119" s="4">
        <v>0</v>
      </c>
      <c r="F119" s="4">
        <v>0</v>
      </c>
      <c r="G119" s="4">
        <v>0</v>
      </c>
      <c r="H119" s="2"/>
    </row>
    <row r="120" spans="1:8" ht="9.75" customHeight="1" x14ac:dyDescent="0.25">
      <c r="A120" s="3">
        <v>2120</v>
      </c>
      <c r="B120" s="2" t="s">
        <v>378</v>
      </c>
      <c r="C120" s="112">
        <v>0</v>
      </c>
      <c r="D120" s="112">
        <v>0</v>
      </c>
      <c r="E120" s="4">
        <v>0</v>
      </c>
      <c r="F120" s="4">
        <v>0</v>
      </c>
      <c r="G120" s="4">
        <v>0</v>
      </c>
      <c r="H120" s="2"/>
    </row>
    <row r="121" spans="1:8" ht="9.75" customHeight="1" x14ac:dyDescent="0.25">
      <c r="A121" s="3">
        <v>2121</v>
      </c>
      <c r="B121" s="2" t="s">
        <v>379</v>
      </c>
      <c r="C121" s="112">
        <v>0</v>
      </c>
      <c r="D121" s="112">
        <v>0</v>
      </c>
      <c r="E121" s="4">
        <v>0</v>
      </c>
      <c r="F121" s="4">
        <v>0</v>
      </c>
      <c r="G121" s="4">
        <v>0</v>
      </c>
      <c r="H121" s="2"/>
    </row>
    <row r="122" spans="1:8" ht="9.75" customHeight="1" x14ac:dyDescent="0.25">
      <c r="A122" s="3">
        <v>2122</v>
      </c>
      <c r="B122" s="2" t="s">
        <v>380</v>
      </c>
      <c r="C122" s="112">
        <v>0</v>
      </c>
      <c r="D122" s="112">
        <v>0</v>
      </c>
      <c r="E122" s="4">
        <v>0</v>
      </c>
      <c r="F122" s="4">
        <v>0</v>
      </c>
      <c r="G122" s="4">
        <v>0</v>
      </c>
      <c r="H122" s="2"/>
    </row>
    <row r="123" spans="1:8" ht="9.75" customHeight="1" x14ac:dyDescent="0.25">
      <c r="A123" s="3">
        <v>2129</v>
      </c>
      <c r="B123" s="2" t="s">
        <v>381</v>
      </c>
      <c r="C123" s="112">
        <v>0</v>
      </c>
      <c r="D123" s="112">
        <v>0</v>
      </c>
      <c r="E123" s="4">
        <v>0</v>
      </c>
      <c r="F123" s="4">
        <v>0</v>
      </c>
      <c r="G123" s="4">
        <v>0</v>
      </c>
      <c r="H123" s="2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50" t="s">
        <v>382</v>
      </c>
      <c r="B125" s="50"/>
      <c r="C125" s="50"/>
      <c r="D125" s="50"/>
      <c r="E125" s="50"/>
      <c r="F125" s="50"/>
      <c r="G125" s="50"/>
      <c r="H125" s="50"/>
    </row>
    <row r="126" spans="1:8" ht="9.75" customHeight="1" x14ac:dyDescent="0.25">
      <c r="A126" s="51" t="s">
        <v>69</v>
      </c>
      <c r="B126" s="51" t="s">
        <v>70</v>
      </c>
      <c r="C126" s="51" t="s">
        <v>71</v>
      </c>
      <c r="D126" s="51" t="s">
        <v>383</v>
      </c>
      <c r="E126" s="51" t="s">
        <v>278</v>
      </c>
      <c r="F126" s="51"/>
      <c r="G126" s="51"/>
      <c r="H126" s="51"/>
    </row>
    <row r="127" spans="1:8" ht="9.75" customHeight="1" x14ac:dyDescent="0.25">
      <c r="A127" s="3">
        <v>2160</v>
      </c>
      <c r="B127" s="2" t="s">
        <v>384</v>
      </c>
      <c r="C127" s="115">
        <v>0</v>
      </c>
      <c r="D127" s="113"/>
      <c r="E127" s="114" t="s">
        <v>587</v>
      </c>
      <c r="F127" s="2"/>
      <c r="G127" s="2"/>
      <c r="H127" s="2"/>
    </row>
    <row r="128" spans="1:8" ht="9.75" customHeight="1" x14ac:dyDescent="0.25">
      <c r="A128" s="3">
        <v>2161</v>
      </c>
      <c r="B128" s="2" t="s">
        <v>385</v>
      </c>
      <c r="C128" s="115">
        <v>0</v>
      </c>
      <c r="D128" s="113"/>
      <c r="E128" s="113"/>
      <c r="F128" s="2"/>
      <c r="G128" s="2"/>
      <c r="H128" s="2"/>
    </row>
    <row r="129" spans="1:5" ht="9.75" customHeight="1" x14ac:dyDescent="0.25">
      <c r="A129" s="3">
        <v>2162</v>
      </c>
      <c r="B129" s="2" t="s">
        <v>386</v>
      </c>
      <c r="C129" s="115">
        <v>0</v>
      </c>
      <c r="D129" s="113"/>
      <c r="E129" s="113"/>
    </row>
    <row r="130" spans="1:5" ht="9.75" customHeight="1" x14ac:dyDescent="0.25">
      <c r="A130" s="3">
        <v>2163</v>
      </c>
      <c r="B130" s="2" t="s">
        <v>387</v>
      </c>
      <c r="C130" s="115">
        <v>0</v>
      </c>
      <c r="D130" s="113"/>
      <c r="E130" s="113"/>
    </row>
    <row r="131" spans="1:5" ht="9.75" customHeight="1" x14ac:dyDescent="0.25">
      <c r="A131" s="3">
        <v>2164</v>
      </c>
      <c r="B131" s="2" t="s">
        <v>388</v>
      </c>
      <c r="C131" s="115">
        <v>0</v>
      </c>
      <c r="D131" s="113"/>
      <c r="E131" s="113"/>
    </row>
    <row r="132" spans="1:5" ht="9.75" customHeight="1" x14ac:dyDescent="0.25">
      <c r="A132" s="3">
        <v>2165</v>
      </c>
      <c r="B132" s="2" t="s">
        <v>389</v>
      </c>
      <c r="C132" s="115">
        <v>0</v>
      </c>
      <c r="D132" s="113"/>
      <c r="E132" s="113"/>
    </row>
    <row r="133" spans="1:5" ht="9.75" customHeight="1" x14ac:dyDescent="0.25">
      <c r="A133" s="3">
        <v>2166</v>
      </c>
      <c r="B133" s="2" t="s">
        <v>390</v>
      </c>
      <c r="C133" s="115">
        <v>0</v>
      </c>
      <c r="D133" s="113"/>
      <c r="E133" s="113"/>
    </row>
    <row r="134" spans="1:5" ht="9.75" customHeight="1" x14ac:dyDescent="0.25">
      <c r="A134" s="3">
        <v>2250</v>
      </c>
      <c r="B134" s="2" t="s">
        <v>391</v>
      </c>
      <c r="C134" s="115">
        <v>0</v>
      </c>
      <c r="D134" s="113"/>
      <c r="E134" s="113"/>
    </row>
    <row r="135" spans="1:5" ht="9.75" customHeight="1" x14ac:dyDescent="0.25">
      <c r="A135" s="3">
        <v>2251</v>
      </c>
      <c r="B135" s="2" t="s">
        <v>392</v>
      </c>
      <c r="C135" s="115">
        <v>0</v>
      </c>
      <c r="D135" s="113"/>
      <c r="E135" s="113"/>
    </row>
    <row r="136" spans="1:5" ht="9.75" customHeight="1" x14ac:dyDescent="0.25">
      <c r="A136" s="3">
        <v>2252</v>
      </c>
      <c r="B136" s="2" t="s">
        <v>393</v>
      </c>
      <c r="C136" s="115">
        <v>0</v>
      </c>
      <c r="D136" s="113"/>
      <c r="E136" s="113"/>
    </row>
    <row r="137" spans="1:5" ht="9.75" customHeight="1" x14ac:dyDescent="0.25">
      <c r="A137" s="3">
        <v>2253</v>
      </c>
      <c r="B137" s="2" t="s">
        <v>394</v>
      </c>
      <c r="C137" s="115">
        <v>0</v>
      </c>
      <c r="D137" s="113"/>
      <c r="E137" s="113"/>
    </row>
    <row r="138" spans="1:5" ht="9.75" customHeight="1" x14ac:dyDescent="0.25">
      <c r="A138" s="3">
        <v>2254</v>
      </c>
      <c r="B138" s="2" t="s">
        <v>395</v>
      </c>
      <c r="C138" s="115">
        <v>0</v>
      </c>
      <c r="D138" s="113"/>
      <c r="E138" s="113"/>
    </row>
    <row r="139" spans="1:5" ht="9.75" customHeight="1" x14ac:dyDescent="0.25">
      <c r="A139" s="3">
        <v>2255</v>
      </c>
      <c r="B139" s="2" t="s">
        <v>396</v>
      </c>
      <c r="C139" s="115">
        <v>0</v>
      </c>
      <c r="D139" s="113"/>
      <c r="E139" s="113"/>
    </row>
    <row r="140" spans="1:5" ht="9.75" customHeight="1" x14ac:dyDescent="0.25">
      <c r="A140" s="3">
        <v>2256</v>
      </c>
      <c r="B140" s="2" t="s">
        <v>397</v>
      </c>
      <c r="C140" s="115">
        <v>0</v>
      </c>
      <c r="D140" s="113"/>
      <c r="E140" s="113"/>
    </row>
    <row r="141" spans="1:5" ht="9.75" customHeight="1" x14ac:dyDescent="0.25">
      <c r="A141" s="2"/>
      <c r="B141" s="2"/>
      <c r="C141" s="2"/>
      <c r="D141" s="2"/>
      <c r="E141" s="2"/>
    </row>
    <row r="142" spans="1:5" ht="9.75" customHeight="1" x14ac:dyDescent="0.25">
      <c r="A142" s="50" t="s">
        <v>398</v>
      </c>
      <c r="B142" s="50"/>
      <c r="C142" s="50"/>
      <c r="D142" s="50"/>
      <c r="E142" s="50"/>
    </row>
    <row r="143" spans="1:5" ht="9.75" customHeight="1" x14ac:dyDescent="0.25">
      <c r="A143" s="52" t="s">
        <v>69</v>
      </c>
      <c r="B143" s="52" t="s">
        <v>70</v>
      </c>
      <c r="C143" s="52" t="s">
        <v>71</v>
      </c>
      <c r="D143" s="51" t="s">
        <v>383</v>
      </c>
      <c r="E143" s="51" t="s">
        <v>278</v>
      </c>
    </row>
    <row r="144" spans="1:5" ht="9.75" customHeight="1" x14ac:dyDescent="0.25">
      <c r="A144" s="3">
        <v>2150</v>
      </c>
      <c r="B144" s="2" t="s">
        <v>399</v>
      </c>
      <c r="C144" s="118">
        <v>0</v>
      </c>
      <c r="D144" s="116"/>
      <c r="E144" s="117" t="s">
        <v>587</v>
      </c>
    </row>
    <row r="145" spans="1:5" ht="9.75" customHeight="1" x14ac:dyDescent="0.25">
      <c r="A145" s="3">
        <v>2151</v>
      </c>
      <c r="B145" s="2" t="s">
        <v>400</v>
      </c>
      <c r="C145" s="118">
        <v>0</v>
      </c>
      <c r="D145" s="116"/>
      <c r="E145" s="116"/>
    </row>
    <row r="146" spans="1:5" ht="9.75" customHeight="1" x14ac:dyDescent="0.25">
      <c r="A146" s="3">
        <v>2152</v>
      </c>
      <c r="B146" s="2" t="s">
        <v>401</v>
      </c>
      <c r="C146" s="118">
        <v>0</v>
      </c>
      <c r="D146" s="116"/>
      <c r="E146" s="116"/>
    </row>
    <row r="147" spans="1:5" ht="9.75" customHeight="1" x14ac:dyDescent="0.25">
      <c r="A147" s="3">
        <v>2159</v>
      </c>
      <c r="B147" s="2" t="s">
        <v>402</v>
      </c>
      <c r="C147" s="118">
        <v>0</v>
      </c>
      <c r="D147" s="116"/>
      <c r="E147" s="116"/>
    </row>
    <row r="148" spans="1:5" ht="9.75" customHeight="1" x14ac:dyDescent="0.25">
      <c r="A148" s="3">
        <v>2240</v>
      </c>
      <c r="B148" s="2" t="s">
        <v>403</v>
      </c>
      <c r="C148" s="118">
        <v>0</v>
      </c>
      <c r="D148" s="116"/>
      <c r="E148" s="116"/>
    </row>
    <row r="149" spans="1:5" ht="9.75" customHeight="1" x14ac:dyDescent="0.25">
      <c r="A149" s="3">
        <v>2241</v>
      </c>
      <c r="B149" s="2" t="s">
        <v>404</v>
      </c>
      <c r="C149" s="118">
        <v>0</v>
      </c>
      <c r="D149" s="116"/>
      <c r="E149" s="116"/>
    </row>
    <row r="150" spans="1:5" ht="9.75" customHeight="1" x14ac:dyDescent="0.25">
      <c r="A150" s="3">
        <v>2242</v>
      </c>
      <c r="B150" s="2" t="s">
        <v>405</v>
      </c>
      <c r="C150" s="118">
        <v>0</v>
      </c>
      <c r="D150" s="116"/>
      <c r="E150" s="116"/>
    </row>
    <row r="151" spans="1:5" ht="9.75" customHeight="1" x14ac:dyDescent="0.25">
      <c r="A151" s="3">
        <v>2249</v>
      </c>
      <c r="B151" s="2" t="s">
        <v>406</v>
      </c>
      <c r="C151" s="118">
        <v>0</v>
      </c>
      <c r="D151" s="116"/>
      <c r="E151" s="116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50" t="s">
        <v>407</v>
      </c>
      <c r="B153" s="50"/>
      <c r="C153" s="50"/>
      <c r="D153" s="50"/>
      <c r="E153" s="50"/>
    </row>
    <row r="154" spans="1:5" ht="9.75" customHeight="1" x14ac:dyDescent="0.25">
      <c r="A154" s="52" t="s">
        <v>69</v>
      </c>
      <c r="B154" s="52" t="s">
        <v>70</v>
      </c>
      <c r="C154" s="52" t="s">
        <v>71</v>
      </c>
      <c r="D154" s="51" t="s">
        <v>383</v>
      </c>
      <c r="E154" s="51" t="s">
        <v>278</v>
      </c>
    </row>
    <row r="155" spans="1:5" ht="9.75" customHeight="1" x14ac:dyDescent="0.25">
      <c r="A155" s="3">
        <v>2170</v>
      </c>
      <c r="B155" s="2" t="s">
        <v>408</v>
      </c>
      <c r="C155" s="121">
        <v>0</v>
      </c>
      <c r="D155" s="120"/>
      <c r="E155" s="120" t="s">
        <v>587</v>
      </c>
    </row>
    <row r="156" spans="1:5" ht="9.75" customHeight="1" x14ac:dyDescent="0.25">
      <c r="A156" s="3">
        <v>2171</v>
      </c>
      <c r="B156" s="2" t="s">
        <v>409</v>
      </c>
      <c r="C156" s="121">
        <v>0</v>
      </c>
      <c r="D156" s="120"/>
      <c r="E156" s="120"/>
    </row>
    <row r="157" spans="1:5" ht="9.75" customHeight="1" x14ac:dyDescent="0.25">
      <c r="A157" s="3">
        <v>2172</v>
      </c>
      <c r="B157" s="2" t="s">
        <v>410</v>
      </c>
      <c r="C157" s="121">
        <v>0</v>
      </c>
      <c r="D157" s="120"/>
      <c r="E157" s="120"/>
    </row>
    <row r="158" spans="1:5" ht="9.75" customHeight="1" x14ac:dyDescent="0.25">
      <c r="A158" s="3">
        <v>2179</v>
      </c>
      <c r="B158" s="2" t="s">
        <v>411</v>
      </c>
      <c r="C158" s="121">
        <v>0</v>
      </c>
      <c r="D158" s="120"/>
      <c r="E158" s="120"/>
    </row>
    <row r="159" spans="1:5" ht="9.75" customHeight="1" x14ac:dyDescent="0.25">
      <c r="A159" s="3">
        <v>2260</v>
      </c>
      <c r="B159" s="2" t="s">
        <v>412</v>
      </c>
      <c r="C159" s="121">
        <v>0</v>
      </c>
      <c r="D159" s="120"/>
      <c r="E159" s="120"/>
    </row>
    <row r="160" spans="1:5" ht="9.75" customHeight="1" x14ac:dyDescent="0.25">
      <c r="A160" s="3">
        <v>2261</v>
      </c>
      <c r="B160" s="2" t="s">
        <v>413</v>
      </c>
      <c r="C160" s="121">
        <v>0</v>
      </c>
      <c r="D160" s="120"/>
      <c r="E160" s="119"/>
    </row>
    <row r="161" spans="1:5" ht="9.75" customHeight="1" x14ac:dyDescent="0.25">
      <c r="A161" s="3">
        <v>2262</v>
      </c>
      <c r="B161" s="2" t="s">
        <v>414</v>
      </c>
      <c r="C161" s="121">
        <v>0</v>
      </c>
      <c r="D161" s="120"/>
      <c r="E161" s="120"/>
    </row>
    <row r="162" spans="1:5" ht="9.75" customHeight="1" x14ac:dyDescent="0.25">
      <c r="A162" s="3">
        <v>2263</v>
      </c>
      <c r="B162" s="2" t="s">
        <v>415</v>
      </c>
      <c r="C162" s="121">
        <v>0</v>
      </c>
      <c r="D162" s="120"/>
      <c r="E162" s="120"/>
    </row>
    <row r="163" spans="1:5" ht="9.75" customHeight="1" x14ac:dyDescent="0.25">
      <c r="A163" s="3">
        <v>2269</v>
      </c>
      <c r="B163" s="2" t="s">
        <v>416</v>
      </c>
      <c r="C163" s="121">
        <v>0</v>
      </c>
      <c r="D163" s="120"/>
      <c r="E163" s="120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50" t="s">
        <v>417</v>
      </c>
      <c r="B165" s="50"/>
      <c r="C165" s="50"/>
      <c r="D165" s="50"/>
      <c r="E165" s="50"/>
    </row>
    <row r="166" spans="1:5" ht="9.75" customHeight="1" x14ac:dyDescent="0.25">
      <c r="A166" s="52" t="s">
        <v>69</v>
      </c>
      <c r="B166" s="52" t="s">
        <v>70</v>
      </c>
      <c r="C166" s="52" t="s">
        <v>71</v>
      </c>
      <c r="D166" s="51" t="s">
        <v>383</v>
      </c>
      <c r="E166" s="51" t="s">
        <v>278</v>
      </c>
    </row>
    <row r="167" spans="1:5" ht="9.75" customHeight="1" x14ac:dyDescent="0.25">
      <c r="A167" s="3">
        <v>2190</v>
      </c>
      <c r="B167" s="2" t="s">
        <v>418</v>
      </c>
      <c r="C167" s="124">
        <v>0</v>
      </c>
      <c r="D167" s="123"/>
      <c r="E167" s="123" t="s">
        <v>587</v>
      </c>
    </row>
    <row r="168" spans="1:5" ht="9.75" customHeight="1" x14ac:dyDescent="0.25">
      <c r="A168" s="3">
        <v>2191</v>
      </c>
      <c r="B168" s="2" t="s">
        <v>419</v>
      </c>
      <c r="C168" s="124">
        <v>0</v>
      </c>
      <c r="D168" s="123"/>
      <c r="E168" s="123"/>
    </row>
    <row r="169" spans="1:5" ht="9.75" customHeight="1" x14ac:dyDescent="0.25">
      <c r="A169" s="3">
        <v>2192</v>
      </c>
      <c r="B169" s="2" t="s">
        <v>420</v>
      </c>
      <c r="C169" s="124">
        <v>0</v>
      </c>
      <c r="D169" s="123"/>
      <c r="E169" s="122"/>
    </row>
    <row r="170" spans="1:5" ht="9.75" customHeight="1" x14ac:dyDescent="0.25">
      <c r="A170" s="3">
        <v>2199</v>
      </c>
      <c r="B170" s="2" t="s">
        <v>421</v>
      </c>
      <c r="C170" s="124">
        <v>0</v>
      </c>
      <c r="D170" s="123"/>
      <c r="E170" s="123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2" t="s">
        <v>65</v>
      </c>
      <c r="C173" s="2"/>
      <c r="D173" s="2"/>
      <c r="E173" s="2"/>
    </row>
    <row r="177" spans="2:6" ht="15" customHeight="1" x14ac:dyDescent="0.25">
      <c r="B177" s="72"/>
      <c r="C177" s="232"/>
      <c r="D177" s="232"/>
      <c r="E177" s="232"/>
      <c r="F177" s="232"/>
    </row>
    <row r="178" spans="2:6" ht="15" customHeight="1" x14ac:dyDescent="0.25">
      <c r="B178" s="73"/>
      <c r="C178" s="233"/>
      <c r="D178" s="233"/>
      <c r="E178" s="233"/>
      <c r="F178" s="233"/>
    </row>
    <row r="179" spans="2:6" ht="15" customHeight="1" x14ac:dyDescent="0.25">
      <c r="B179" s="74"/>
      <c r="C179" s="75"/>
      <c r="D179" s="75"/>
      <c r="E179" s="75"/>
      <c r="F179" s="75"/>
    </row>
  </sheetData>
  <mergeCells count="8">
    <mergeCell ref="C178:D178"/>
    <mergeCell ref="E178:F178"/>
    <mergeCell ref="A1:F1"/>
    <mergeCell ref="A2:F2"/>
    <mergeCell ref="A3:F3"/>
    <mergeCell ref="A4:F4"/>
    <mergeCell ref="C177:D177"/>
    <mergeCell ref="E177:F177"/>
  </mergeCells>
  <printOptions gridLines="1"/>
  <pageMargins left="0.23622047244094491" right="0.23622047244094491" top="0.74803149606299213" bottom="0.74803149606299213" header="0.31496062992125984" footer="0.31496062992125984"/>
  <pageSetup scale="70" fitToHeight="0" orientation="landscape" r:id="rId1"/>
  <ignoredErrors>
    <ignoredError sqref="E56 C56 C110:D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workbookViewId="0">
      <selection activeCell="B24" sqref="B24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240" t="str">
        <f>ESF!A1</f>
        <v>Municipio de San Felipe</v>
      </c>
      <c r="B1" s="241"/>
      <c r="C1" s="241"/>
      <c r="D1" s="47" t="s">
        <v>0</v>
      </c>
      <c r="E1" s="48">
        <f>'Notas a los Edos Financieros'!D1</f>
        <v>2025</v>
      </c>
    </row>
    <row r="2" spans="1:5" ht="11.25" customHeight="1" x14ac:dyDescent="0.25">
      <c r="A2" s="240" t="s">
        <v>422</v>
      </c>
      <c r="B2" s="241"/>
      <c r="C2" s="241"/>
      <c r="D2" s="47" t="s">
        <v>2</v>
      </c>
      <c r="E2" s="48" t="str">
        <f>'Notas a los Edos Financieros'!D2</f>
        <v>Trimestral</v>
      </c>
    </row>
    <row r="3" spans="1:5" ht="11.25" customHeight="1" x14ac:dyDescent="0.25">
      <c r="A3" s="240" t="str">
        <f>ESF!A3</f>
        <v>Del 1 de enero al 30 de junio de 2025</v>
      </c>
      <c r="B3" s="241"/>
      <c r="C3" s="241"/>
      <c r="D3" s="47" t="s">
        <v>3</v>
      </c>
      <c r="E3" s="48">
        <f>'Notas a los Edos Financieros'!D3</f>
        <v>2</v>
      </c>
    </row>
    <row r="4" spans="1:5" ht="11.25" customHeight="1" x14ac:dyDescent="0.25">
      <c r="A4" s="240" t="s">
        <v>4</v>
      </c>
      <c r="B4" s="241"/>
      <c r="C4" s="241"/>
      <c r="D4" s="47"/>
      <c r="E4" s="48"/>
    </row>
    <row r="5" spans="1:5" ht="9.75" customHeight="1" x14ac:dyDescent="0.25">
      <c r="A5" s="49" t="s">
        <v>67</v>
      </c>
      <c r="B5" s="50"/>
      <c r="C5" s="50"/>
      <c r="D5" s="50"/>
      <c r="E5" s="50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50" t="s">
        <v>423</v>
      </c>
      <c r="B7" s="50"/>
      <c r="C7" s="50"/>
      <c r="D7" s="50"/>
      <c r="E7" s="50"/>
    </row>
    <row r="8" spans="1:5" ht="9.75" customHeight="1" x14ac:dyDescent="0.25">
      <c r="A8" s="51" t="s">
        <v>69</v>
      </c>
      <c r="B8" s="51" t="s">
        <v>70</v>
      </c>
      <c r="C8" s="51" t="s">
        <v>71</v>
      </c>
      <c r="D8" s="51" t="s">
        <v>265</v>
      </c>
      <c r="E8" s="51" t="s">
        <v>383</v>
      </c>
    </row>
    <row r="9" spans="1:5" ht="9.75" customHeight="1" x14ac:dyDescent="0.25">
      <c r="A9" s="3">
        <v>3110</v>
      </c>
      <c r="B9" s="2" t="s">
        <v>123</v>
      </c>
      <c r="C9" s="176">
        <v>75451446.780000001</v>
      </c>
      <c r="D9" s="2"/>
      <c r="E9" s="2"/>
    </row>
    <row r="10" spans="1:5" ht="9.75" customHeight="1" x14ac:dyDescent="0.25">
      <c r="A10" s="3">
        <v>3120</v>
      </c>
      <c r="B10" s="2" t="s">
        <v>424</v>
      </c>
      <c r="C10" s="176">
        <v>67933631.930000007</v>
      </c>
      <c r="D10" s="2"/>
      <c r="E10" s="2"/>
    </row>
    <row r="11" spans="1:5" ht="9.75" customHeight="1" x14ac:dyDescent="0.25">
      <c r="A11" s="3">
        <v>3130</v>
      </c>
      <c r="B11" s="2" t="s">
        <v>425</v>
      </c>
      <c r="C11" s="125">
        <v>0</v>
      </c>
      <c r="D11" s="2"/>
      <c r="E11" s="2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50" t="s">
        <v>426</v>
      </c>
      <c r="B13" s="50"/>
      <c r="C13" s="50"/>
      <c r="D13" s="50"/>
      <c r="E13" s="50"/>
    </row>
    <row r="14" spans="1:5" ht="9.75" customHeight="1" x14ac:dyDescent="0.25">
      <c r="A14" s="51" t="s">
        <v>69</v>
      </c>
      <c r="B14" s="51" t="s">
        <v>70</v>
      </c>
      <c r="C14" s="51" t="s">
        <v>71</v>
      </c>
      <c r="D14" s="51" t="s">
        <v>427</v>
      </c>
      <c r="E14" s="51"/>
    </row>
    <row r="15" spans="1:5" ht="11.45" customHeight="1" x14ac:dyDescent="0.25">
      <c r="A15" s="3">
        <v>3210</v>
      </c>
      <c r="B15" s="2" t="s">
        <v>428</v>
      </c>
      <c r="C15" s="177">
        <v>163873159.21000001</v>
      </c>
      <c r="D15" s="2"/>
      <c r="E15" s="2"/>
    </row>
    <row r="16" spans="1:5" ht="10.9" customHeight="1" x14ac:dyDescent="0.25">
      <c r="A16" s="3">
        <v>3220</v>
      </c>
      <c r="B16" s="2" t="s">
        <v>429</v>
      </c>
      <c r="C16" s="177">
        <v>618533763.01999998</v>
      </c>
      <c r="D16" s="2"/>
      <c r="E16" s="2"/>
    </row>
    <row r="17" spans="1:4" ht="9.75" customHeight="1" x14ac:dyDescent="0.25">
      <c r="A17" s="3">
        <v>3230</v>
      </c>
      <c r="B17" s="2" t="s">
        <v>430</v>
      </c>
      <c r="C17" s="126">
        <f>SUM(C18:C209)</f>
        <v>41444.5</v>
      </c>
      <c r="D17" s="2"/>
    </row>
    <row r="18" spans="1:4" ht="9.75" customHeight="1" x14ac:dyDescent="0.25">
      <c r="A18" s="3">
        <v>3231</v>
      </c>
      <c r="B18" s="2" t="s">
        <v>431</v>
      </c>
      <c r="C18" s="126">
        <v>41444.5</v>
      </c>
      <c r="D18" s="2"/>
    </row>
    <row r="19" spans="1:4" ht="9.75" customHeight="1" x14ac:dyDescent="0.25">
      <c r="A19" s="3">
        <v>3232</v>
      </c>
      <c r="B19" s="2" t="s">
        <v>432</v>
      </c>
      <c r="C19" s="126">
        <v>0</v>
      </c>
      <c r="D19" s="2"/>
    </row>
    <row r="20" spans="1:4" ht="9.75" customHeight="1" x14ac:dyDescent="0.25">
      <c r="A20" s="3">
        <v>3233</v>
      </c>
      <c r="B20" s="2" t="s">
        <v>433</v>
      </c>
      <c r="C20" s="126">
        <v>0</v>
      </c>
      <c r="D20" s="2"/>
    </row>
    <row r="21" spans="1:4" ht="9.75" customHeight="1" x14ac:dyDescent="0.25">
      <c r="A21" s="3">
        <v>3239</v>
      </c>
      <c r="B21" s="2" t="s">
        <v>434</v>
      </c>
      <c r="C21" s="126">
        <v>0</v>
      </c>
      <c r="D21" s="2"/>
    </row>
    <row r="22" spans="1:4" ht="9.75" customHeight="1" x14ac:dyDescent="0.25">
      <c r="A22" s="3">
        <v>3240</v>
      </c>
      <c r="B22" s="2" t="s">
        <v>435</v>
      </c>
      <c r="C22" s="126">
        <v>0</v>
      </c>
      <c r="D22" s="2"/>
    </row>
    <row r="23" spans="1:4" ht="9.75" customHeight="1" x14ac:dyDescent="0.25">
      <c r="A23" s="3">
        <v>3241</v>
      </c>
      <c r="B23" s="2" t="s">
        <v>436</v>
      </c>
      <c r="C23" s="126">
        <v>0</v>
      </c>
      <c r="D23" s="2"/>
    </row>
    <row r="24" spans="1:4" ht="9.75" customHeight="1" x14ac:dyDescent="0.25">
      <c r="A24" s="3">
        <v>3242</v>
      </c>
      <c r="B24" s="2" t="s">
        <v>437</v>
      </c>
      <c r="C24" s="126">
        <v>0</v>
      </c>
      <c r="D24" s="2"/>
    </row>
    <row r="25" spans="1:4" ht="9.75" customHeight="1" x14ac:dyDescent="0.25">
      <c r="A25" s="3">
        <v>3243</v>
      </c>
      <c r="B25" s="2" t="s">
        <v>438</v>
      </c>
      <c r="C25" s="126">
        <v>0</v>
      </c>
      <c r="D25" s="2"/>
    </row>
    <row r="26" spans="1:4" ht="9.75" customHeight="1" x14ac:dyDescent="0.25">
      <c r="A26" s="3">
        <v>3250</v>
      </c>
      <c r="B26" s="2" t="s">
        <v>439</v>
      </c>
      <c r="C26" s="126">
        <v>0</v>
      </c>
      <c r="D26" s="2"/>
    </row>
    <row r="27" spans="1:4" ht="9.75" customHeight="1" x14ac:dyDescent="0.25">
      <c r="A27" s="3">
        <v>3251</v>
      </c>
      <c r="B27" s="2" t="s">
        <v>440</v>
      </c>
      <c r="C27" s="126">
        <v>0</v>
      </c>
      <c r="D27" s="2"/>
    </row>
    <row r="28" spans="1:4" ht="9.75" customHeight="1" x14ac:dyDescent="0.25">
      <c r="A28" s="3">
        <v>3252</v>
      </c>
      <c r="B28" s="2" t="s">
        <v>441</v>
      </c>
      <c r="C28" s="126">
        <v>0</v>
      </c>
      <c r="D28" s="2"/>
    </row>
    <row r="29" spans="1:4" ht="9.75" customHeight="1" x14ac:dyDescent="0.25">
      <c r="A29" s="70">
        <v>3253</v>
      </c>
      <c r="B29" s="71" t="s">
        <v>442</v>
      </c>
      <c r="C29" s="126">
        <v>0</v>
      </c>
      <c r="D29" s="2"/>
    </row>
    <row r="30" spans="1:4" ht="9.75" customHeight="1" x14ac:dyDescent="0.25">
      <c r="A30" s="2"/>
      <c r="B30" s="2"/>
      <c r="C30" s="2"/>
      <c r="D30" s="2"/>
    </row>
    <row r="31" spans="1:4" ht="9.75" customHeight="1" x14ac:dyDescent="0.25">
      <c r="A31" s="2"/>
      <c r="B31" s="2" t="s">
        <v>65</v>
      </c>
      <c r="C31" s="2"/>
      <c r="D31" s="2"/>
    </row>
    <row r="34" spans="2:6" ht="15" customHeight="1" x14ac:dyDescent="0.25">
      <c r="B34" s="72"/>
      <c r="C34" s="232"/>
      <c r="D34" s="232"/>
      <c r="E34" s="232"/>
      <c r="F34" s="232"/>
    </row>
    <row r="35" spans="2:6" ht="15" customHeight="1" x14ac:dyDescent="0.25">
      <c r="B35" s="73"/>
      <c r="C35" s="233"/>
      <c r="D35" s="233"/>
      <c r="E35" s="233"/>
      <c r="F35" s="233"/>
    </row>
  </sheetData>
  <mergeCells count="8">
    <mergeCell ref="E34:F34"/>
    <mergeCell ref="C35:D35"/>
    <mergeCell ref="E35:F35"/>
    <mergeCell ref="A1:C1"/>
    <mergeCell ref="A2:C2"/>
    <mergeCell ref="A3:C3"/>
    <mergeCell ref="A4:C4"/>
    <mergeCell ref="C34:D34"/>
  </mergeCells>
  <printOptions gridLines="1"/>
  <pageMargins left="0.70866141732283472" right="0.70866141732283472" top="0.74803149606299213" bottom="0.74803149606299213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0"/>
  <sheetViews>
    <sheetView zoomScaleNormal="100" workbookViewId="0">
      <selection activeCell="B13" sqref="B13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242" t="s">
        <v>585</v>
      </c>
      <c r="B1" s="242"/>
      <c r="C1" s="242"/>
      <c r="D1" s="179" t="s">
        <v>0</v>
      </c>
      <c r="E1" s="180">
        <v>2025</v>
      </c>
    </row>
    <row r="2" spans="1:5" ht="11.25" customHeight="1" x14ac:dyDescent="0.25">
      <c r="A2" s="242" t="s">
        <v>443</v>
      </c>
      <c r="B2" s="242"/>
      <c r="C2" s="242"/>
      <c r="D2" s="179" t="s">
        <v>2</v>
      </c>
      <c r="E2" s="180" t="s">
        <v>586</v>
      </c>
    </row>
    <row r="3" spans="1:5" ht="11.25" customHeight="1" x14ac:dyDescent="0.25">
      <c r="A3" s="242" t="s">
        <v>589</v>
      </c>
      <c r="B3" s="242"/>
      <c r="C3" s="242"/>
      <c r="D3" s="179" t="s">
        <v>3</v>
      </c>
      <c r="E3" s="180">
        <v>2</v>
      </c>
    </row>
    <row r="4" spans="1:5" ht="11.25" customHeight="1" x14ac:dyDescent="0.25">
      <c r="A4" s="242" t="s">
        <v>4</v>
      </c>
      <c r="B4" s="242"/>
      <c r="C4" s="242"/>
      <c r="D4" s="179"/>
      <c r="E4" s="180"/>
    </row>
    <row r="5" spans="1:5" ht="9.75" customHeight="1" x14ac:dyDescent="0.25">
      <c r="A5" s="182" t="s">
        <v>67</v>
      </c>
      <c r="B5" s="183"/>
      <c r="C5" s="183"/>
      <c r="D5" s="183"/>
      <c r="E5" s="183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183" t="s">
        <v>444</v>
      </c>
      <c r="B7" s="183"/>
      <c r="C7" s="183"/>
      <c r="D7" s="183"/>
      <c r="E7" s="210"/>
    </row>
    <row r="8" spans="1:5" ht="9.75" customHeight="1" x14ac:dyDescent="0.25">
      <c r="A8" s="184" t="s">
        <v>69</v>
      </c>
      <c r="B8" s="184" t="s">
        <v>70</v>
      </c>
      <c r="C8" s="189">
        <v>2025</v>
      </c>
      <c r="D8" s="189">
        <v>2024</v>
      </c>
      <c r="E8" s="211"/>
    </row>
    <row r="9" spans="1:5" ht="10.5" customHeight="1" x14ac:dyDescent="0.25">
      <c r="A9" s="185">
        <v>1111</v>
      </c>
      <c r="B9" s="181" t="s">
        <v>445</v>
      </c>
      <c r="C9" s="213">
        <v>0</v>
      </c>
      <c r="D9" s="213">
        <v>0</v>
      </c>
      <c r="E9" s="181" t="s">
        <v>590</v>
      </c>
    </row>
    <row r="10" spans="1:5" ht="10.5" customHeight="1" x14ac:dyDescent="0.25">
      <c r="A10" s="185">
        <v>1112</v>
      </c>
      <c r="B10" s="181" t="s">
        <v>446</v>
      </c>
      <c r="C10" s="213">
        <v>118819668.83</v>
      </c>
      <c r="D10" s="213">
        <v>70548219.159999996</v>
      </c>
      <c r="E10" s="178"/>
    </row>
    <row r="11" spans="1:5" ht="10.5" customHeight="1" x14ac:dyDescent="0.25">
      <c r="A11" s="185">
        <v>1113</v>
      </c>
      <c r="B11" s="181" t="s">
        <v>447</v>
      </c>
      <c r="C11" s="213">
        <v>0</v>
      </c>
      <c r="D11" s="213">
        <v>0</v>
      </c>
      <c r="E11" s="178"/>
    </row>
    <row r="12" spans="1:5" ht="10.5" customHeight="1" x14ac:dyDescent="0.25">
      <c r="A12" s="185">
        <v>1114</v>
      </c>
      <c r="B12" s="181" t="s">
        <v>266</v>
      </c>
      <c r="C12" s="213">
        <v>80589626.129999995</v>
      </c>
      <c r="D12" s="213">
        <v>3727208.68</v>
      </c>
      <c r="E12" s="178"/>
    </row>
    <row r="13" spans="1:5" ht="10.5" customHeight="1" x14ac:dyDescent="0.25">
      <c r="A13" s="185">
        <v>1115</v>
      </c>
      <c r="B13" s="181" t="s">
        <v>267</v>
      </c>
      <c r="C13" s="213">
        <v>0</v>
      </c>
      <c r="D13" s="213">
        <v>0</v>
      </c>
      <c r="E13" s="178"/>
    </row>
    <row r="14" spans="1:5" ht="10.5" customHeight="1" x14ac:dyDescent="0.25">
      <c r="A14" s="185">
        <v>1116</v>
      </c>
      <c r="B14" s="181" t="s">
        <v>448</v>
      </c>
      <c r="C14" s="213">
        <v>0</v>
      </c>
      <c r="D14" s="213">
        <v>0</v>
      </c>
      <c r="E14" s="178"/>
    </row>
    <row r="15" spans="1:5" ht="10.5" customHeight="1" x14ac:dyDescent="0.25">
      <c r="A15" s="185">
        <v>1119</v>
      </c>
      <c r="B15" s="181" t="s">
        <v>449</v>
      </c>
      <c r="C15" s="213">
        <v>0</v>
      </c>
      <c r="D15" s="213">
        <v>0</v>
      </c>
      <c r="E15" s="178"/>
    </row>
    <row r="16" spans="1:5" ht="10.5" customHeight="1" x14ac:dyDescent="0.25">
      <c r="A16" s="186">
        <v>1110</v>
      </c>
      <c r="B16" s="187" t="s">
        <v>450</v>
      </c>
      <c r="C16" s="214">
        <f>SUM(C9:C15)</f>
        <v>199409294.95999998</v>
      </c>
      <c r="D16" s="230">
        <f>SUM(D9:D15)</f>
        <v>74275427.840000004</v>
      </c>
      <c r="E16" s="178"/>
    </row>
    <row r="19" spans="1:5" ht="9.75" customHeight="1" x14ac:dyDescent="0.25">
      <c r="A19" s="183" t="s">
        <v>451</v>
      </c>
      <c r="B19" s="183"/>
      <c r="C19" s="183"/>
      <c r="D19" s="183"/>
      <c r="E19" s="178"/>
    </row>
    <row r="20" spans="1:5" ht="9.75" customHeight="1" x14ac:dyDescent="0.25">
      <c r="A20" s="184" t="s">
        <v>69</v>
      </c>
      <c r="B20" s="184" t="s">
        <v>70</v>
      </c>
      <c r="C20" s="189">
        <v>2025</v>
      </c>
      <c r="D20" s="189">
        <v>2024</v>
      </c>
      <c r="E20" s="178"/>
    </row>
    <row r="21" spans="1:5" ht="10.5" customHeight="1" x14ac:dyDescent="0.25">
      <c r="A21" s="186">
        <v>1230</v>
      </c>
      <c r="B21" s="187" t="s">
        <v>316</v>
      </c>
      <c r="C21" s="214">
        <v>33178204.550000001</v>
      </c>
      <c r="D21" s="214">
        <v>243226389.28999999</v>
      </c>
      <c r="E21" s="181" t="s">
        <v>590</v>
      </c>
    </row>
    <row r="22" spans="1:5" ht="10.5" customHeight="1" x14ac:dyDescent="0.25">
      <c r="A22" s="185">
        <v>1231</v>
      </c>
      <c r="B22" s="181" t="s">
        <v>317</v>
      </c>
      <c r="C22" s="213">
        <v>0</v>
      </c>
      <c r="D22" s="213">
        <v>0</v>
      </c>
      <c r="E22" s="178"/>
    </row>
    <row r="23" spans="1:5" ht="10.5" customHeight="1" x14ac:dyDescent="0.25">
      <c r="A23" s="185">
        <v>1232</v>
      </c>
      <c r="B23" s="181" t="s">
        <v>318</v>
      </c>
      <c r="C23" s="213">
        <v>0</v>
      </c>
      <c r="D23" s="213">
        <v>0</v>
      </c>
      <c r="E23" s="178"/>
    </row>
    <row r="24" spans="1:5" ht="10.5" customHeight="1" x14ac:dyDescent="0.25">
      <c r="A24" s="185">
        <v>1233</v>
      </c>
      <c r="B24" s="181" t="s">
        <v>319</v>
      </c>
      <c r="C24" s="213">
        <v>0</v>
      </c>
      <c r="D24" s="213">
        <v>0</v>
      </c>
      <c r="E24" s="178"/>
    </row>
    <row r="25" spans="1:5" ht="10.5" customHeight="1" x14ac:dyDescent="0.25">
      <c r="A25" s="185">
        <v>1234</v>
      </c>
      <c r="B25" s="181" t="s">
        <v>320</v>
      </c>
      <c r="C25" s="213">
        <v>0</v>
      </c>
      <c r="D25" s="213">
        <v>0</v>
      </c>
      <c r="E25" s="178"/>
    </row>
    <row r="26" spans="1:5" ht="10.5" customHeight="1" x14ac:dyDescent="0.25">
      <c r="A26" s="185">
        <v>1235</v>
      </c>
      <c r="B26" s="181" t="s">
        <v>321</v>
      </c>
      <c r="C26" s="213">
        <v>30227694.800000001</v>
      </c>
      <c r="D26" s="213">
        <v>240192981.19999999</v>
      </c>
      <c r="E26" s="178"/>
    </row>
    <row r="27" spans="1:5" ht="10.5" customHeight="1" x14ac:dyDescent="0.25">
      <c r="A27" s="185">
        <v>1236</v>
      </c>
      <c r="B27" s="181" t="s">
        <v>322</v>
      </c>
      <c r="C27" s="213">
        <v>2950509.75</v>
      </c>
      <c r="D27" s="213">
        <v>3033408.09</v>
      </c>
      <c r="E27" s="178"/>
    </row>
    <row r="28" spans="1:5" ht="10.5" customHeight="1" x14ac:dyDescent="0.25">
      <c r="A28" s="185">
        <v>1239</v>
      </c>
      <c r="B28" s="181" t="s">
        <v>323</v>
      </c>
      <c r="C28" s="213">
        <v>0</v>
      </c>
      <c r="D28" s="213">
        <v>0</v>
      </c>
      <c r="E28" s="178"/>
    </row>
    <row r="29" spans="1:5" ht="10.5" customHeight="1" x14ac:dyDescent="0.25">
      <c r="A29" s="186">
        <v>1240</v>
      </c>
      <c r="B29" s="187" t="s">
        <v>324</v>
      </c>
      <c r="C29" s="214">
        <v>548469.98</v>
      </c>
      <c r="D29" s="214">
        <v>19437807.949999999</v>
      </c>
      <c r="E29" s="178"/>
    </row>
    <row r="30" spans="1:5" ht="10.5" customHeight="1" x14ac:dyDescent="0.25">
      <c r="A30" s="185">
        <v>1241</v>
      </c>
      <c r="B30" s="181" t="s">
        <v>325</v>
      </c>
      <c r="C30" s="213">
        <v>232000</v>
      </c>
      <c r="D30" s="213">
        <v>1197921.72</v>
      </c>
      <c r="E30" s="178"/>
    </row>
    <row r="31" spans="1:5" ht="10.5" customHeight="1" x14ac:dyDescent="0.25">
      <c r="A31" s="185">
        <v>1242</v>
      </c>
      <c r="B31" s="181" t="s">
        <v>326</v>
      </c>
      <c r="C31" s="213">
        <v>43700</v>
      </c>
      <c r="D31" s="213">
        <v>277862.45</v>
      </c>
      <c r="E31" s="178"/>
    </row>
    <row r="32" spans="1:5" ht="10.5" customHeight="1" x14ac:dyDescent="0.25">
      <c r="A32" s="185">
        <v>1243</v>
      </c>
      <c r="B32" s="181" t="s">
        <v>327</v>
      </c>
      <c r="C32" s="213">
        <v>0</v>
      </c>
      <c r="D32" s="213">
        <v>80852</v>
      </c>
      <c r="E32" s="178"/>
    </row>
    <row r="33" spans="1:5" ht="10.5" customHeight="1" x14ac:dyDescent="0.25">
      <c r="A33" s="185">
        <v>1244</v>
      </c>
      <c r="B33" s="181" t="s">
        <v>328</v>
      </c>
      <c r="C33" s="213">
        <v>0</v>
      </c>
      <c r="D33" s="213">
        <v>14565849.9</v>
      </c>
      <c r="E33" s="178"/>
    </row>
    <row r="34" spans="1:5" ht="10.5" customHeight="1" x14ac:dyDescent="0.25">
      <c r="A34" s="185">
        <v>1245</v>
      </c>
      <c r="B34" s="181" t="s">
        <v>329</v>
      </c>
      <c r="C34" s="213">
        <v>0</v>
      </c>
      <c r="D34" s="213">
        <v>0</v>
      </c>
      <c r="E34" s="178"/>
    </row>
    <row r="35" spans="1:5" ht="10.5" customHeight="1" x14ac:dyDescent="0.25">
      <c r="A35" s="185">
        <v>1246</v>
      </c>
      <c r="B35" s="181" t="s">
        <v>330</v>
      </c>
      <c r="C35" s="213">
        <v>272769.98</v>
      </c>
      <c r="D35" s="213">
        <v>3315321.88</v>
      </c>
      <c r="E35" s="178"/>
    </row>
    <row r="36" spans="1:5" ht="10.5" customHeight="1" x14ac:dyDescent="0.25">
      <c r="A36" s="185">
        <v>1247</v>
      </c>
      <c r="B36" s="181" t="s">
        <v>331</v>
      </c>
      <c r="C36" s="213">
        <v>0</v>
      </c>
      <c r="D36" s="213">
        <v>0</v>
      </c>
      <c r="E36" s="178"/>
    </row>
    <row r="37" spans="1:5" ht="10.5" customHeight="1" x14ac:dyDescent="0.25">
      <c r="A37" s="185">
        <v>1248</v>
      </c>
      <c r="B37" s="181" t="s">
        <v>332</v>
      </c>
      <c r="C37" s="213">
        <v>0</v>
      </c>
      <c r="D37" s="213">
        <v>0</v>
      </c>
      <c r="E37" s="178"/>
    </row>
    <row r="38" spans="1:5" ht="10.5" customHeight="1" x14ac:dyDescent="0.25">
      <c r="A38" s="203">
        <v>1250</v>
      </c>
      <c r="B38" s="204" t="s">
        <v>338</v>
      </c>
      <c r="C38" s="215">
        <v>0</v>
      </c>
      <c r="D38" s="215">
        <v>66851.850000000006</v>
      </c>
      <c r="E38" s="178"/>
    </row>
    <row r="39" spans="1:5" ht="10.5" customHeight="1" x14ac:dyDescent="0.25">
      <c r="A39" s="201">
        <v>1251</v>
      </c>
      <c r="B39" s="202" t="s">
        <v>339</v>
      </c>
      <c r="C39" s="212">
        <v>0</v>
      </c>
      <c r="D39" s="212">
        <v>66851.850000000006</v>
      </c>
      <c r="E39" s="178"/>
    </row>
    <row r="40" spans="1:5" ht="10.5" customHeight="1" x14ac:dyDescent="0.25">
      <c r="A40" s="201">
        <v>1252</v>
      </c>
      <c r="B40" s="202" t="s">
        <v>340</v>
      </c>
      <c r="C40" s="212">
        <v>0</v>
      </c>
      <c r="D40" s="212">
        <v>0</v>
      </c>
      <c r="E40" s="178"/>
    </row>
    <row r="41" spans="1:5" ht="10.5" customHeight="1" x14ac:dyDescent="0.25">
      <c r="A41" s="201">
        <v>1253</v>
      </c>
      <c r="B41" s="202" t="s">
        <v>341</v>
      </c>
      <c r="C41" s="212">
        <v>0</v>
      </c>
      <c r="D41" s="212">
        <v>0</v>
      </c>
      <c r="E41" s="178"/>
    </row>
    <row r="42" spans="1:5" ht="10.5" customHeight="1" x14ac:dyDescent="0.25">
      <c r="A42" s="201">
        <v>1254</v>
      </c>
      <c r="B42" s="202" t="s">
        <v>342</v>
      </c>
      <c r="C42" s="212">
        <v>0</v>
      </c>
      <c r="D42" s="212">
        <v>0</v>
      </c>
      <c r="E42" s="178"/>
    </row>
    <row r="43" spans="1:5" ht="10.5" customHeight="1" x14ac:dyDescent="0.25">
      <c r="A43" s="201">
        <v>1259</v>
      </c>
      <c r="B43" s="202" t="s">
        <v>343</v>
      </c>
      <c r="C43" s="212">
        <v>0</v>
      </c>
      <c r="D43" s="212">
        <v>0</v>
      </c>
      <c r="E43" s="178"/>
    </row>
    <row r="44" spans="1:5" ht="10.5" customHeight="1" x14ac:dyDescent="0.25">
      <c r="A44" s="178"/>
      <c r="B44" s="190" t="s">
        <v>452</v>
      </c>
      <c r="C44" s="214">
        <f>+C21+C29+C38</f>
        <v>33726674.530000001</v>
      </c>
      <c r="D44" s="230">
        <f>+D21+D29+D38</f>
        <v>262731049.08999997</v>
      </c>
      <c r="E44" s="178"/>
    </row>
    <row r="45" spans="1:5" ht="9.75" customHeight="1" x14ac:dyDescent="0.25">
      <c r="A45" s="178"/>
      <c r="B45" s="178"/>
      <c r="C45" s="178"/>
      <c r="D45" s="178"/>
      <c r="E45" s="209"/>
    </row>
    <row r="46" spans="1:5" ht="9.75" customHeight="1" x14ac:dyDescent="0.25">
      <c r="A46" s="183" t="s">
        <v>453</v>
      </c>
      <c r="B46" s="183"/>
      <c r="C46" s="183"/>
      <c r="D46" s="183"/>
      <c r="E46" s="210"/>
    </row>
    <row r="47" spans="1:5" ht="9.75" customHeight="1" x14ac:dyDescent="0.25">
      <c r="A47" s="184" t="s">
        <v>69</v>
      </c>
      <c r="B47" s="184" t="s">
        <v>70</v>
      </c>
      <c r="C47" s="189">
        <v>2025</v>
      </c>
      <c r="D47" s="189">
        <v>2024</v>
      </c>
      <c r="E47" s="211"/>
    </row>
    <row r="48" spans="1:5" ht="10.5" customHeight="1" x14ac:dyDescent="0.25">
      <c r="A48" s="186">
        <v>3210</v>
      </c>
      <c r="B48" s="187" t="s">
        <v>454</v>
      </c>
      <c r="C48" s="214">
        <v>163873159.21000001</v>
      </c>
      <c r="D48" s="214">
        <v>12411182.859999999</v>
      </c>
      <c r="E48" s="209" t="s">
        <v>590</v>
      </c>
    </row>
    <row r="49" spans="1:4" ht="10.5" customHeight="1" x14ac:dyDescent="0.25">
      <c r="A49" s="185"/>
      <c r="B49" s="190" t="s">
        <v>455</v>
      </c>
      <c r="C49" s="214">
        <v>0</v>
      </c>
      <c r="D49" s="214">
        <v>212447622.86000001</v>
      </c>
    </row>
    <row r="50" spans="1:4" ht="10.5" customHeight="1" x14ac:dyDescent="0.25">
      <c r="A50" s="194">
        <v>5100</v>
      </c>
      <c r="B50" s="195" t="s">
        <v>152</v>
      </c>
      <c r="C50" s="216">
        <v>0</v>
      </c>
      <c r="D50" s="216">
        <v>0</v>
      </c>
    </row>
    <row r="51" spans="1:4" ht="10.5" customHeight="1" x14ac:dyDescent="0.25">
      <c r="A51" s="203">
        <v>5120</v>
      </c>
      <c r="B51" s="207" t="s">
        <v>301</v>
      </c>
      <c r="C51" s="215">
        <v>0</v>
      </c>
      <c r="D51" s="215">
        <v>0</v>
      </c>
    </row>
    <row r="52" spans="1:4" ht="10.5" customHeight="1" x14ac:dyDescent="0.25">
      <c r="A52" s="201">
        <v>5120</v>
      </c>
      <c r="B52" s="208" t="s">
        <v>301</v>
      </c>
      <c r="C52" s="212">
        <v>0</v>
      </c>
      <c r="D52" s="212">
        <v>0</v>
      </c>
    </row>
    <row r="53" spans="1:4" ht="10.5" customHeight="1" x14ac:dyDescent="0.25">
      <c r="A53" s="196">
        <v>5130</v>
      </c>
      <c r="B53" s="197" t="s">
        <v>591</v>
      </c>
      <c r="C53" s="217">
        <v>0</v>
      </c>
      <c r="D53" s="217">
        <v>0</v>
      </c>
    </row>
    <row r="54" spans="1:4" ht="10.5" customHeight="1" x14ac:dyDescent="0.25">
      <c r="A54" s="186">
        <v>5400</v>
      </c>
      <c r="B54" s="187" t="s">
        <v>218</v>
      </c>
      <c r="C54" s="214">
        <v>0</v>
      </c>
      <c r="D54" s="214">
        <v>0</v>
      </c>
    </row>
    <row r="55" spans="1:4" ht="10.5" customHeight="1" x14ac:dyDescent="0.25">
      <c r="A55" s="185">
        <v>5410</v>
      </c>
      <c r="B55" s="181" t="s">
        <v>456</v>
      </c>
      <c r="C55" s="213">
        <v>0</v>
      </c>
      <c r="D55" s="213">
        <v>0</v>
      </c>
    </row>
    <row r="56" spans="1:4" ht="10.5" customHeight="1" x14ac:dyDescent="0.25">
      <c r="A56" s="185">
        <v>5411</v>
      </c>
      <c r="B56" s="181" t="s">
        <v>220</v>
      </c>
      <c r="C56" s="213">
        <v>0</v>
      </c>
      <c r="D56" s="213">
        <v>0</v>
      </c>
    </row>
    <row r="57" spans="1:4" ht="10.5" customHeight="1" x14ac:dyDescent="0.25">
      <c r="A57" s="185">
        <v>5420</v>
      </c>
      <c r="B57" s="181" t="s">
        <v>457</v>
      </c>
      <c r="C57" s="213">
        <v>0</v>
      </c>
      <c r="D57" s="213">
        <v>0</v>
      </c>
    </row>
    <row r="58" spans="1:4" ht="10.5" customHeight="1" x14ac:dyDescent="0.25">
      <c r="A58" s="185">
        <v>5421</v>
      </c>
      <c r="B58" s="181" t="s">
        <v>223</v>
      </c>
      <c r="C58" s="213">
        <v>0</v>
      </c>
      <c r="D58" s="213">
        <v>0</v>
      </c>
    </row>
    <row r="59" spans="1:4" ht="10.5" customHeight="1" x14ac:dyDescent="0.25">
      <c r="A59" s="185">
        <v>5430</v>
      </c>
      <c r="B59" s="181" t="s">
        <v>458</v>
      </c>
      <c r="C59" s="213">
        <v>0</v>
      </c>
      <c r="D59" s="213">
        <v>0</v>
      </c>
    </row>
    <row r="60" spans="1:4" ht="10.5" customHeight="1" x14ac:dyDescent="0.25">
      <c r="A60" s="185">
        <v>5431</v>
      </c>
      <c r="B60" s="181" t="s">
        <v>226</v>
      </c>
      <c r="C60" s="213">
        <v>0</v>
      </c>
      <c r="D60" s="213">
        <v>0</v>
      </c>
    </row>
    <row r="61" spans="1:4" ht="10.5" customHeight="1" x14ac:dyDescent="0.25">
      <c r="A61" s="185">
        <v>5440</v>
      </c>
      <c r="B61" s="181" t="s">
        <v>459</v>
      </c>
      <c r="C61" s="213">
        <v>0</v>
      </c>
      <c r="D61" s="213">
        <v>0</v>
      </c>
    </row>
    <row r="62" spans="1:4" ht="10.5" customHeight="1" x14ac:dyDescent="0.25">
      <c r="A62" s="185">
        <v>5441</v>
      </c>
      <c r="B62" s="181" t="s">
        <v>459</v>
      </c>
      <c r="C62" s="213">
        <v>0</v>
      </c>
      <c r="D62" s="213">
        <v>0</v>
      </c>
    </row>
    <row r="63" spans="1:4" ht="10.5" customHeight="1" x14ac:dyDescent="0.25">
      <c r="A63" s="185">
        <v>5450</v>
      </c>
      <c r="B63" s="181" t="s">
        <v>460</v>
      </c>
      <c r="C63" s="213">
        <v>0</v>
      </c>
      <c r="D63" s="213">
        <v>0</v>
      </c>
    </row>
    <row r="64" spans="1:4" ht="10.5" customHeight="1" x14ac:dyDescent="0.25">
      <c r="A64" s="185">
        <v>5451</v>
      </c>
      <c r="B64" s="181" t="s">
        <v>230</v>
      </c>
      <c r="C64" s="213">
        <v>0</v>
      </c>
      <c r="D64" s="213">
        <v>0</v>
      </c>
    </row>
    <row r="65" spans="1:4" ht="10.5" customHeight="1" x14ac:dyDescent="0.25">
      <c r="A65" s="185">
        <v>5452</v>
      </c>
      <c r="B65" s="181" t="s">
        <v>231</v>
      </c>
      <c r="C65" s="213">
        <v>0</v>
      </c>
      <c r="D65" s="213">
        <v>0</v>
      </c>
    </row>
    <row r="66" spans="1:4" ht="10.5" customHeight="1" x14ac:dyDescent="0.25">
      <c r="A66" s="186">
        <v>5500</v>
      </c>
      <c r="B66" s="187" t="s">
        <v>232</v>
      </c>
      <c r="C66" s="214">
        <v>0</v>
      </c>
      <c r="D66" s="214">
        <v>14948055.289999999</v>
      </c>
    </row>
    <row r="67" spans="1:4" ht="10.5" customHeight="1" x14ac:dyDescent="0.25">
      <c r="A67" s="185">
        <v>5510</v>
      </c>
      <c r="B67" s="181" t="s">
        <v>233</v>
      </c>
      <c r="C67" s="213">
        <v>0</v>
      </c>
      <c r="D67" s="213">
        <v>14948055.289999999</v>
      </c>
    </row>
    <row r="68" spans="1:4" ht="10.5" customHeight="1" x14ac:dyDescent="0.25">
      <c r="A68" s="185">
        <v>5511</v>
      </c>
      <c r="B68" s="181" t="s">
        <v>234</v>
      </c>
      <c r="C68" s="213">
        <v>0</v>
      </c>
      <c r="D68" s="213">
        <v>0</v>
      </c>
    </row>
    <row r="69" spans="1:4" ht="10.5" customHeight="1" x14ac:dyDescent="0.25">
      <c r="A69" s="185">
        <v>5512</v>
      </c>
      <c r="B69" s="181" t="s">
        <v>235</v>
      </c>
      <c r="C69" s="213">
        <v>0</v>
      </c>
      <c r="D69" s="213">
        <v>0</v>
      </c>
    </row>
    <row r="70" spans="1:4" ht="10.5" customHeight="1" x14ac:dyDescent="0.25">
      <c r="A70" s="185">
        <v>5513</v>
      </c>
      <c r="B70" s="181" t="s">
        <v>236</v>
      </c>
      <c r="C70" s="213">
        <v>0</v>
      </c>
      <c r="D70" s="213">
        <v>1924449.36</v>
      </c>
    </row>
    <row r="71" spans="1:4" ht="10.5" customHeight="1" x14ac:dyDescent="0.25">
      <c r="A71" s="185">
        <v>5514</v>
      </c>
      <c r="B71" s="181" t="s">
        <v>237</v>
      </c>
      <c r="C71" s="213">
        <v>0</v>
      </c>
      <c r="D71" s="213">
        <v>0</v>
      </c>
    </row>
    <row r="72" spans="1:4" ht="10.5" customHeight="1" x14ac:dyDescent="0.25">
      <c r="A72" s="185">
        <v>5515</v>
      </c>
      <c r="B72" s="181" t="s">
        <v>238</v>
      </c>
      <c r="C72" s="213">
        <v>0</v>
      </c>
      <c r="D72" s="213">
        <v>10863248.029999999</v>
      </c>
    </row>
    <row r="73" spans="1:4" ht="10.5" customHeight="1" x14ac:dyDescent="0.25">
      <c r="A73" s="185">
        <v>5516</v>
      </c>
      <c r="B73" s="181" t="s">
        <v>239</v>
      </c>
      <c r="C73" s="213">
        <v>0</v>
      </c>
      <c r="D73" s="213">
        <v>5400</v>
      </c>
    </row>
    <row r="74" spans="1:4" ht="10.5" customHeight="1" x14ac:dyDescent="0.25">
      <c r="A74" s="185">
        <v>5517</v>
      </c>
      <c r="B74" s="181" t="s">
        <v>240</v>
      </c>
      <c r="C74" s="213">
        <v>0</v>
      </c>
      <c r="D74" s="213">
        <v>104957.9</v>
      </c>
    </row>
    <row r="75" spans="1:4" ht="10.5" customHeight="1" x14ac:dyDescent="0.25">
      <c r="A75" s="185">
        <v>5518</v>
      </c>
      <c r="B75" s="181" t="s">
        <v>241</v>
      </c>
      <c r="C75" s="213">
        <v>0</v>
      </c>
      <c r="D75" s="213">
        <v>2050000</v>
      </c>
    </row>
    <row r="76" spans="1:4" ht="10.5" customHeight="1" x14ac:dyDescent="0.25">
      <c r="A76" s="185">
        <v>5520</v>
      </c>
      <c r="B76" s="181" t="s">
        <v>242</v>
      </c>
      <c r="C76" s="213">
        <v>0</v>
      </c>
      <c r="D76" s="213">
        <v>0</v>
      </c>
    </row>
    <row r="77" spans="1:4" ht="10.5" customHeight="1" x14ac:dyDescent="0.25">
      <c r="A77" s="185">
        <v>5521</v>
      </c>
      <c r="B77" s="181" t="s">
        <v>243</v>
      </c>
      <c r="C77" s="213">
        <v>0</v>
      </c>
      <c r="D77" s="213">
        <v>0</v>
      </c>
    </row>
    <row r="78" spans="1:4" ht="10.5" customHeight="1" x14ac:dyDescent="0.25">
      <c r="A78" s="185">
        <v>5522</v>
      </c>
      <c r="B78" s="181" t="s">
        <v>244</v>
      </c>
      <c r="C78" s="213">
        <v>0</v>
      </c>
      <c r="D78" s="213">
        <v>0</v>
      </c>
    </row>
    <row r="79" spans="1:4" ht="10.5" customHeight="1" x14ac:dyDescent="0.25">
      <c r="A79" s="185">
        <v>5530</v>
      </c>
      <c r="B79" s="181" t="s">
        <v>245</v>
      </c>
      <c r="C79" s="213">
        <v>0</v>
      </c>
      <c r="D79" s="213">
        <v>0</v>
      </c>
    </row>
    <row r="80" spans="1:4" ht="10.5" customHeight="1" x14ac:dyDescent="0.25">
      <c r="A80" s="185">
        <v>5531</v>
      </c>
      <c r="B80" s="181" t="s">
        <v>246</v>
      </c>
      <c r="C80" s="213">
        <v>0</v>
      </c>
      <c r="D80" s="213">
        <v>0</v>
      </c>
    </row>
    <row r="81" spans="1:4" ht="10.5" customHeight="1" x14ac:dyDescent="0.25">
      <c r="A81" s="185">
        <v>5532</v>
      </c>
      <c r="B81" s="181" t="s">
        <v>247</v>
      </c>
      <c r="C81" s="213">
        <v>0</v>
      </c>
      <c r="D81" s="213">
        <v>0</v>
      </c>
    </row>
    <row r="82" spans="1:4" ht="10.5" customHeight="1" x14ac:dyDescent="0.25">
      <c r="A82" s="185">
        <v>5533</v>
      </c>
      <c r="B82" s="181" t="s">
        <v>248</v>
      </c>
      <c r="C82" s="213">
        <v>0</v>
      </c>
      <c r="D82" s="213">
        <v>0</v>
      </c>
    </row>
    <row r="83" spans="1:4" ht="10.5" customHeight="1" x14ac:dyDescent="0.25">
      <c r="A83" s="185">
        <v>5534</v>
      </c>
      <c r="B83" s="181" t="s">
        <v>249</v>
      </c>
      <c r="C83" s="213">
        <v>0</v>
      </c>
      <c r="D83" s="213">
        <v>0</v>
      </c>
    </row>
    <row r="84" spans="1:4" ht="10.5" customHeight="1" x14ac:dyDescent="0.25">
      <c r="A84" s="185">
        <v>5535</v>
      </c>
      <c r="B84" s="181" t="s">
        <v>250</v>
      </c>
      <c r="C84" s="213">
        <v>0</v>
      </c>
      <c r="D84" s="213">
        <v>0</v>
      </c>
    </row>
    <row r="85" spans="1:4" ht="10.5" customHeight="1" x14ac:dyDescent="0.25">
      <c r="A85" s="185">
        <v>5590</v>
      </c>
      <c r="B85" s="181" t="s">
        <v>251</v>
      </c>
      <c r="C85" s="213">
        <v>0</v>
      </c>
      <c r="D85" s="213">
        <v>0</v>
      </c>
    </row>
    <row r="86" spans="1:4" ht="10.5" customHeight="1" x14ac:dyDescent="0.25">
      <c r="A86" s="185">
        <v>5591</v>
      </c>
      <c r="B86" s="181" t="s">
        <v>252</v>
      </c>
      <c r="C86" s="213">
        <v>0</v>
      </c>
      <c r="D86" s="213">
        <v>0</v>
      </c>
    </row>
    <row r="87" spans="1:4" ht="10.5" customHeight="1" x14ac:dyDescent="0.25">
      <c r="A87" s="185">
        <v>5592</v>
      </c>
      <c r="B87" s="181" t="s">
        <v>253</v>
      </c>
      <c r="C87" s="213">
        <v>0</v>
      </c>
      <c r="D87" s="213">
        <v>0</v>
      </c>
    </row>
    <row r="88" spans="1:4" ht="10.5" customHeight="1" x14ac:dyDescent="0.25">
      <c r="A88" s="185">
        <v>5593</v>
      </c>
      <c r="B88" s="181" t="s">
        <v>254</v>
      </c>
      <c r="C88" s="213">
        <v>0</v>
      </c>
      <c r="D88" s="213">
        <v>0</v>
      </c>
    </row>
    <row r="89" spans="1:4" ht="10.5" customHeight="1" x14ac:dyDescent="0.25">
      <c r="A89" s="185">
        <v>5594</v>
      </c>
      <c r="B89" s="181" t="s">
        <v>461</v>
      </c>
      <c r="C89" s="213">
        <v>0</v>
      </c>
      <c r="D89" s="213">
        <v>0</v>
      </c>
    </row>
    <row r="90" spans="1:4" ht="10.5" customHeight="1" x14ac:dyDescent="0.25">
      <c r="A90" s="185">
        <v>5595</v>
      </c>
      <c r="B90" s="181" t="s">
        <v>256</v>
      </c>
      <c r="C90" s="213">
        <v>0</v>
      </c>
      <c r="D90" s="213">
        <v>0</v>
      </c>
    </row>
    <row r="91" spans="1:4" ht="10.5" customHeight="1" x14ac:dyDescent="0.25">
      <c r="A91" s="185">
        <v>5596</v>
      </c>
      <c r="B91" s="181" t="s">
        <v>148</v>
      </c>
      <c r="C91" s="213">
        <v>0</v>
      </c>
      <c r="D91" s="213">
        <v>0</v>
      </c>
    </row>
    <row r="92" spans="1:4" ht="10.5" customHeight="1" x14ac:dyDescent="0.25">
      <c r="A92" s="185">
        <v>5597</v>
      </c>
      <c r="B92" s="181" t="s">
        <v>257</v>
      </c>
      <c r="C92" s="213">
        <v>0</v>
      </c>
      <c r="D92" s="213">
        <v>0</v>
      </c>
    </row>
    <row r="93" spans="1:4" ht="10.5" customHeight="1" x14ac:dyDescent="0.25">
      <c r="A93" s="185">
        <v>5599</v>
      </c>
      <c r="B93" s="181" t="s">
        <v>259</v>
      </c>
      <c r="C93" s="213">
        <v>0</v>
      </c>
      <c r="D93" s="213">
        <v>0</v>
      </c>
    </row>
    <row r="94" spans="1:4" ht="10.5" customHeight="1" x14ac:dyDescent="0.25">
      <c r="A94" s="186">
        <v>5600</v>
      </c>
      <c r="B94" s="187" t="s">
        <v>260</v>
      </c>
      <c r="C94" s="214">
        <v>0</v>
      </c>
      <c r="D94" s="214">
        <v>193813874.21000001</v>
      </c>
    </row>
    <row r="95" spans="1:4" ht="10.5" customHeight="1" x14ac:dyDescent="0.25">
      <c r="A95" s="185">
        <v>5610</v>
      </c>
      <c r="B95" s="181" t="s">
        <v>261</v>
      </c>
      <c r="C95" s="213">
        <v>0</v>
      </c>
      <c r="D95" s="213">
        <v>193813874.21000001</v>
      </c>
    </row>
    <row r="96" spans="1:4" ht="10.5" customHeight="1" x14ac:dyDescent="0.25">
      <c r="A96" s="185">
        <v>5611</v>
      </c>
      <c r="B96" s="181" t="s">
        <v>262</v>
      </c>
      <c r="C96" s="213">
        <v>0</v>
      </c>
      <c r="D96" s="213">
        <v>193813874.21000001</v>
      </c>
    </row>
    <row r="97" spans="1:4" ht="10.5" customHeight="1" x14ac:dyDescent="0.25">
      <c r="A97" s="186">
        <v>2110</v>
      </c>
      <c r="B97" s="191" t="s">
        <v>462</v>
      </c>
      <c r="C97" s="214">
        <v>0</v>
      </c>
      <c r="D97" s="214">
        <v>3685693.3600000003</v>
      </c>
    </row>
    <row r="98" spans="1:4" ht="10.5" customHeight="1" x14ac:dyDescent="0.25">
      <c r="A98" s="185">
        <v>2111</v>
      </c>
      <c r="B98" s="181" t="s">
        <v>463</v>
      </c>
      <c r="C98" s="213">
        <v>0</v>
      </c>
      <c r="D98" s="213">
        <v>3158499.12</v>
      </c>
    </row>
    <row r="99" spans="1:4" ht="10.5" customHeight="1" x14ac:dyDescent="0.25">
      <c r="A99" s="185">
        <v>2112</v>
      </c>
      <c r="B99" s="181" t="s">
        <v>464</v>
      </c>
      <c r="C99" s="213">
        <v>0</v>
      </c>
      <c r="D99" s="213">
        <v>8640</v>
      </c>
    </row>
    <row r="100" spans="1:4" ht="10.5" customHeight="1" x14ac:dyDescent="0.25">
      <c r="A100" s="185">
        <v>2112</v>
      </c>
      <c r="B100" s="181" t="s">
        <v>465</v>
      </c>
      <c r="C100" s="213">
        <v>0</v>
      </c>
      <c r="D100" s="213">
        <v>518554.24</v>
      </c>
    </row>
    <row r="101" spans="1:4" ht="10.5" customHeight="1" x14ac:dyDescent="0.25">
      <c r="A101" s="185">
        <v>2115</v>
      </c>
      <c r="B101" s="181" t="s">
        <v>466</v>
      </c>
      <c r="C101" s="213">
        <v>0</v>
      </c>
      <c r="D101" s="213">
        <v>0</v>
      </c>
    </row>
    <row r="102" spans="1:4" ht="10.5" customHeight="1" x14ac:dyDescent="0.25">
      <c r="A102" s="185">
        <v>2114</v>
      </c>
      <c r="B102" s="181" t="s">
        <v>467</v>
      </c>
      <c r="C102" s="213">
        <v>0</v>
      </c>
      <c r="D102" s="213">
        <v>0</v>
      </c>
    </row>
    <row r="103" spans="1:4" ht="10.5" customHeight="1" x14ac:dyDescent="0.25">
      <c r="A103" s="185"/>
      <c r="B103" s="190" t="s">
        <v>468</v>
      </c>
      <c r="C103" s="214">
        <v>0</v>
      </c>
      <c r="D103" s="214">
        <v>0</v>
      </c>
    </row>
    <row r="104" spans="1:4" ht="10.5" customHeight="1" x14ac:dyDescent="0.25">
      <c r="A104" s="194">
        <v>3100</v>
      </c>
      <c r="B104" s="198" t="s">
        <v>592</v>
      </c>
      <c r="C104" s="218">
        <v>0</v>
      </c>
      <c r="D104" s="218">
        <v>0</v>
      </c>
    </row>
    <row r="105" spans="1:4" ht="10.5" customHeight="1" x14ac:dyDescent="0.25">
      <c r="A105" s="196"/>
      <c r="B105" s="199" t="s">
        <v>593</v>
      </c>
      <c r="C105" s="219">
        <v>0</v>
      </c>
      <c r="D105" s="219">
        <v>0</v>
      </c>
    </row>
    <row r="106" spans="1:4" ht="10.5" customHeight="1" x14ac:dyDescent="0.25">
      <c r="A106" s="196"/>
      <c r="B106" s="199" t="s">
        <v>594</v>
      </c>
      <c r="C106" s="219">
        <v>0</v>
      </c>
      <c r="D106" s="219">
        <v>0</v>
      </c>
    </row>
    <row r="107" spans="1:4" ht="10.5" customHeight="1" x14ac:dyDescent="0.25">
      <c r="A107" s="196"/>
      <c r="B107" s="199" t="s">
        <v>595</v>
      </c>
      <c r="C107" s="219">
        <v>0</v>
      </c>
      <c r="D107" s="219">
        <v>0</v>
      </c>
    </row>
    <row r="108" spans="1:4" ht="10.5" customHeight="1" x14ac:dyDescent="0.25">
      <c r="A108" s="196"/>
      <c r="B108" s="199" t="s">
        <v>596</v>
      </c>
      <c r="C108" s="219">
        <v>0</v>
      </c>
      <c r="D108" s="219">
        <v>0</v>
      </c>
    </row>
    <row r="109" spans="1:4" ht="10.5" customHeight="1" x14ac:dyDescent="0.25">
      <c r="A109" s="196"/>
      <c r="B109" s="200" t="s">
        <v>597</v>
      </c>
      <c r="C109" s="216">
        <v>0</v>
      </c>
      <c r="D109" s="216">
        <v>0</v>
      </c>
    </row>
    <row r="110" spans="1:4" ht="10.5" customHeight="1" x14ac:dyDescent="0.25">
      <c r="A110" s="194">
        <v>1270</v>
      </c>
      <c r="B110" s="195" t="s">
        <v>344</v>
      </c>
      <c r="C110" s="218">
        <v>0</v>
      </c>
      <c r="D110" s="218">
        <v>0</v>
      </c>
    </row>
    <row r="111" spans="1:4" ht="10.5" customHeight="1" x14ac:dyDescent="0.25">
      <c r="A111" s="196">
        <v>1273</v>
      </c>
      <c r="B111" s="197" t="s">
        <v>598</v>
      </c>
      <c r="C111" s="219">
        <v>0</v>
      </c>
      <c r="D111" s="219">
        <v>0</v>
      </c>
    </row>
    <row r="112" spans="1:4" ht="10.5" customHeight="1" x14ac:dyDescent="0.25">
      <c r="A112" s="196"/>
      <c r="B112" s="200" t="s">
        <v>599</v>
      </c>
      <c r="C112" s="216">
        <f>+C113+C135</f>
        <v>446.93999999999994</v>
      </c>
      <c r="D112" s="216">
        <v>0</v>
      </c>
    </row>
    <row r="113" spans="1:4" ht="10.5" customHeight="1" x14ac:dyDescent="0.25">
      <c r="A113" s="194">
        <v>4300</v>
      </c>
      <c r="B113" s="198" t="s">
        <v>600</v>
      </c>
      <c r="C113" s="218">
        <v>0</v>
      </c>
      <c r="D113" s="220">
        <v>0</v>
      </c>
    </row>
    <row r="114" spans="1:4" ht="10.5" customHeight="1" x14ac:dyDescent="0.25">
      <c r="A114" s="194">
        <v>4310</v>
      </c>
      <c r="B114" s="198" t="s">
        <v>133</v>
      </c>
      <c r="C114" s="218">
        <v>0</v>
      </c>
      <c r="D114" s="218">
        <v>0</v>
      </c>
    </row>
    <row r="115" spans="1:4" ht="10.5" customHeight="1" x14ac:dyDescent="0.25">
      <c r="A115" s="196">
        <v>4311</v>
      </c>
      <c r="B115" s="199" t="s">
        <v>134</v>
      </c>
      <c r="C115" s="219">
        <v>0</v>
      </c>
      <c r="D115" s="221">
        <v>0</v>
      </c>
    </row>
    <row r="116" spans="1:4" ht="10.5" customHeight="1" x14ac:dyDescent="0.25">
      <c r="A116" s="196">
        <v>4319</v>
      </c>
      <c r="B116" s="199" t="s">
        <v>135</v>
      </c>
      <c r="C116" s="219">
        <v>0</v>
      </c>
      <c r="D116" s="221">
        <v>0</v>
      </c>
    </row>
    <row r="117" spans="1:4" ht="10.5" customHeight="1" x14ac:dyDescent="0.25">
      <c r="A117" s="194">
        <v>4320</v>
      </c>
      <c r="B117" s="198" t="s">
        <v>136</v>
      </c>
      <c r="C117" s="218">
        <v>0</v>
      </c>
      <c r="D117" s="218">
        <v>0</v>
      </c>
    </row>
    <row r="118" spans="1:4" ht="10.5" customHeight="1" x14ac:dyDescent="0.25">
      <c r="A118" s="196">
        <v>4321</v>
      </c>
      <c r="B118" s="199" t="s">
        <v>137</v>
      </c>
      <c r="C118" s="219">
        <v>0</v>
      </c>
      <c r="D118" s="221">
        <v>0</v>
      </c>
    </row>
    <row r="119" spans="1:4" ht="10.5" customHeight="1" x14ac:dyDescent="0.25">
      <c r="A119" s="196">
        <v>4322</v>
      </c>
      <c r="B119" s="199" t="s">
        <v>138</v>
      </c>
      <c r="C119" s="219">
        <v>0</v>
      </c>
      <c r="D119" s="221">
        <v>0</v>
      </c>
    </row>
    <row r="120" spans="1:4" ht="10.5" customHeight="1" x14ac:dyDescent="0.25">
      <c r="A120" s="196">
        <v>4323</v>
      </c>
      <c r="B120" s="199" t="s">
        <v>139</v>
      </c>
      <c r="C120" s="219">
        <v>0</v>
      </c>
      <c r="D120" s="221">
        <v>0</v>
      </c>
    </row>
    <row r="121" spans="1:4" ht="10.5" customHeight="1" x14ac:dyDescent="0.25">
      <c r="A121" s="196">
        <v>4324</v>
      </c>
      <c r="B121" s="199" t="s">
        <v>140</v>
      </c>
      <c r="C121" s="219">
        <v>0</v>
      </c>
      <c r="D121" s="221">
        <v>0</v>
      </c>
    </row>
    <row r="122" spans="1:4" ht="10.5" customHeight="1" x14ac:dyDescent="0.25">
      <c r="A122" s="196">
        <v>4325</v>
      </c>
      <c r="B122" s="199" t="s">
        <v>141</v>
      </c>
      <c r="C122" s="219">
        <v>0</v>
      </c>
      <c r="D122" s="221">
        <v>0</v>
      </c>
    </row>
    <row r="123" spans="1:4" ht="10.5" customHeight="1" x14ac:dyDescent="0.25">
      <c r="A123" s="194">
        <v>4330</v>
      </c>
      <c r="B123" s="198" t="s">
        <v>142</v>
      </c>
      <c r="C123" s="218">
        <v>0</v>
      </c>
      <c r="D123" s="218">
        <v>0</v>
      </c>
    </row>
    <row r="124" spans="1:4" ht="10.5" customHeight="1" x14ac:dyDescent="0.25">
      <c r="A124" s="196">
        <v>4331</v>
      </c>
      <c r="B124" s="199" t="s">
        <v>142</v>
      </c>
      <c r="C124" s="219">
        <v>0</v>
      </c>
      <c r="D124" s="221">
        <v>0</v>
      </c>
    </row>
    <row r="125" spans="1:4" ht="10.5" customHeight="1" x14ac:dyDescent="0.25">
      <c r="A125" s="194">
        <v>4340</v>
      </c>
      <c r="B125" s="198" t="s">
        <v>143</v>
      </c>
      <c r="C125" s="218">
        <v>0</v>
      </c>
      <c r="D125" s="218">
        <v>0</v>
      </c>
    </row>
    <row r="126" spans="1:4" ht="10.5" customHeight="1" x14ac:dyDescent="0.25">
      <c r="A126" s="196">
        <v>4341</v>
      </c>
      <c r="B126" s="199" t="s">
        <v>143</v>
      </c>
      <c r="C126" s="219">
        <v>0</v>
      </c>
      <c r="D126" s="221">
        <v>0</v>
      </c>
    </row>
    <row r="127" spans="1:4" ht="10.5" customHeight="1" x14ac:dyDescent="0.25">
      <c r="A127" s="203">
        <v>4390</v>
      </c>
      <c r="B127" s="206" t="s">
        <v>144</v>
      </c>
      <c r="C127" s="222">
        <v>0</v>
      </c>
      <c r="D127" s="222">
        <v>0</v>
      </c>
    </row>
    <row r="128" spans="1:4" ht="10.5" customHeight="1" x14ac:dyDescent="0.25">
      <c r="A128" s="188">
        <v>4392</v>
      </c>
      <c r="B128" s="205" t="s">
        <v>145</v>
      </c>
      <c r="C128" s="223">
        <v>0</v>
      </c>
      <c r="D128" s="223">
        <v>0</v>
      </c>
    </row>
    <row r="129" spans="1:4" ht="10.5" customHeight="1" x14ac:dyDescent="0.25">
      <c r="A129" s="188">
        <v>4393</v>
      </c>
      <c r="B129" s="205" t="s">
        <v>146</v>
      </c>
      <c r="C129" s="223">
        <v>0</v>
      </c>
      <c r="D129" s="223">
        <v>0</v>
      </c>
    </row>
    <row r="130" spans="1:4" ht="10.5" customHeight="1" x14ac:dyDescent="0.25">
      <c r="A130" s="188">
        <v>4394</v>
      </c>
      <c r="B130" s="205" t="s">
        <v>147</v>
      </c>
      <c r="C130" s="223">
        <v>0</v>
      </c>
      <c r="D130" s="223">
        <v>0</v>
      </c>
    </row>
    <row r="131" spans="1:4" ht="10.5" customHeight="1" x14ac:dyDescent="0.25">
      <c r="A131" s="188">
        <v>4395</v>
      </c>
      <c r="B131" s="205" t="s">
        <v>148</v>
      </c>
      <c r="C131" s="223">
        <v>0</v>
      </c>
      <c r="D131" s="223">
        <v>0</v>
      </c>
    </row>
    <row r="132" spans="1:4" ht="10.5" customHeight="1" x14ac:dyDescent="0.25">
      <c r="A132" s="188">
        <v>4396</v>
      </c>
      <c r="B132" s="205" t="s">
        <v>149</v>
      </c>
      <c r="C132" s="223">
        <v>0</v>
      </c>
      <c r="D132" s="223">
        <v>0</v>
      </c>
    </row>
    <row r="133" spans="1:4" ht="10.5" customHeight="1" x14ac:dyDescent="0.25">
      <c r="A133" s="188">
        <v>4397</v>
      </c>
      <c r="B133" s="205" t="s">
        <v>150</v>
      </c>
      <c r="C133" s="223">
        <v>0</v>
      </c>
      <c r="D133" s="223">
        <v>0</v>
      </c>
    </row>
    <row r="134" spans="1:4" ht="10.5" customHeight="1" x14ac:dyDescent="0.25">
      <c r="A134" s="196">
        <v>4399</v>
      </c>
      <c r="B134" s="199" t="s">
        <v>144</v>
      </c>
      <c r="C134" s="219">
        <v>0</v>
      </c>
      <c r="D134" s="219">
        <v>0</v>
      </c>
    </row>
    <row r="135" spans="1:4" ht="10.5" customHeight="1" x14ac:dyDescent="0.25">
      <c r="A135" s="186">
        <v>1120</v>
      </c>
      <c r="B135" s="191" t="s">
        <v>469</v>
      </c>
      <c r="C135" s="214">
        <f>SUM(C136:C144)</f>
        <v>446.93999999999994</v>
      </c>
      <c r="D135" s="214">
        <v>0</v>
      </c>
    </row>
    <row r="136" spans="1:4" ht="10.5" customHeight="1" x14ac:dyDescent="0.25">
      <c r="A136" s="185">
        <v>1124</v>
      </c>
      <c r="B136" s="192" t="s">
        <v>470</v>
      </c>
      <c r="C136" s="224">
        <v>423.84</v>
      </c>
      <c r="D136" s="213">
        <v>0</v>
      </c>
    </row>
    <row r="137" spans="1:4" ht="10.5" customHeight="1" x14ac:dyDescent="0.25">
      <c r="A137" s="185">
        <v>1124</v>
      </c>
      <c r="B137" s="192" t="s">
        <v>471</v>
      </c>
      <c r="C137" s="224">
        <v>0</v>
      </c>
      <c r="D137" s="213">
        <v>0</v>
      </c>
    </row>
    <row r="138" spans="1:4" ht="10.5" customHeight="1" x14ac:dyDescent="0.25">
      <c r="A138" s="185">
        <v>1124</v>
      </c>
      <c r="B138" s="192" t="s">
        <v>472</v>
      </c>
      <c r="C138" s="224">
        <v>0</v>
      </c>
      <c r="D138" s="213">
        <v>0</v>
      </c>
    </row>
    <row r="139" spans="1:4" ht="9" customHeight="1" x14ac:dyDescent="0.25">
      <c r="A139" s="185">
        <v>1124</v>
      </c>
      <c r="B139" s="192" t="s">
        <v>473</v>
      </c>
      <c r="C139" s="224">
        <v>23.09</v>
      </c>
      <c r="D139" s="213">
        <v>0</v>
      </c>
    </row>
    <row r="140" spans="1:4" ht="9.75" customHeight="1" x14ac:dyDescent="0.25">
      <c r="A140" s="185">
        <v>1124</v>
      </c>
      <c r="B140" s="192" t="s">
        <v>474</v>
      </c>
      <c r="C140" s="213">
        <v>0.01</v>
      </c>
      <c r="D140" s="213">
        <v>0</v>
      </c>
    </row>
    <row r="141" spans="1:4" ht="15" customHeight="1" x14ac:dyDescent="0.25">
      <c r="A141" s="185">
        <v>1124</v>
      </c>
      <c r="B141" s="192" t="s">
        <v>475</v>
      </c>
      <c r="C141" s="213">
        <v>0</v>
      </c>
      <c r="D141" s="213">
        <v>0</v>
      </c>
    </row>
    <row r="142" spans="1:4" ht="15" customHeight="1" x14ac:dyDescent="0.25">
      <c r="A142" s="185">
        <v>1122</v>
      </c>
      <c r="B142" s="192" t="s">
        <v>476</v>
      </c>
      <c r="C142" s="213">
        <v>0</v>
      </c>
      <c r="D142" s="213">
        <v>0</v>
      </c>
    </row>
    <row r="143" spans="1:4" ht="15" customHeight="1" x14ac:dyDescent="0.25">
      <c r="A143" s="185">
        <v>1122</v>
      </c>
      <c r="B143" s="192" t="s">
        <v>477</v>
      </c>
      <c r="C143" s="224">
        <v>0</v>
      </c>
      <c r="D143" s="213">
        <v>0</v>
      </c>
    </row>
    <row r="144" spans="1:4" x14ac:dyDescent="0.25">
      <c r="A144" s="185">
        <v>1122</v>
      </c>
      <c r="B144" s="192" t="s">
        <v>478</v>
      </c>
      <c r="C144" s="213">
        <v>0</v>
      </c>
      <c r="D144" s="213">
        <v>0</v>
      </c>
    </row>
    <row r="145" spans="1:4" ht="15" customHeight="1" x14ac:dyDescent="0.25">
      <c r="A145" s="185"/>
      <c r="B145" s="193" t="s">
        <v>479</v>
      </c>
      <c r="C145" s="214">
        <f>SUM(C48+C49+C103-C109-C112)</f>
        <v>163872712.27000001</v>
      </c>
      <c r="D145" s="230">
        <f>SUM(D48+D49+D103-D109-D112)</f>
        <v>224858805.72000003</v>
      </c>
    </row>
    <row r="147" spans="1:4" ht="15" customHeight="1" x14ac:dyDescent="0.25">
      <c r="A147" s="178"/>
      <c r="B147" s="181" t="s">
        <v>65</v>
      </c>
      <c r="C147" s="178"/>
      <c r="D147" s="178"/>
    </row>
    <row r="149" spans="1:4" ht="15" customHeight="1" x14ac:dyDescent="0.25">
      <c r="B149" s="80"/>
      <c r="C149" s="232"/>
      <c r="D149" s="232"/>
    </row>
    <row r="150" spans="1:4" ht="15" customHeight="1" x14ac:dyDescent="0.25">
      <c r="B150" s="81"/>
      <c r="C150" s="233"/>
      <c r="D150" s="233"/>
    </row>
  </sheetData>
  <mergeCells count="6">
    <mergeCell ref="C150:D150"/>
    <mergeCell ref="C149:D149"/>
    <mergeCell ref="A1:C1"/>
    <mergeCell ref="A2:C2"/>
    <mergeCell ref="A3:C3"/>
    <mergeCell ref="A4:C4"/>
  </mergeCells>
  <printOptions gridLines="1"/>
  <pageMargins left="0.70866141732283472" right="0.70866141732283472" top="0.74803149606299213" bottom="0.74803149606299213" header="0" footer="0"/>
  <pageSetup scale="90" orientation="landscape" r:id="rId1"/>
  <rowBreaks count="1" manualBreakCount="1">
    <brk id="50" max="4" man="1"/>
  </rowBreaks>
  <ignoredErrors>
    <ignoredError sqref="C135 C16:D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>
      <selection activeCell="B14" sqref="B1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236" t="str">
        <f>ESF!A1</f>
        <v>Municipio de San Felipe</v>
      </c>
      <c r="B1" s="243"/>
      <c r="C1" s="244"/>
    </row>
    <row r="2" spans="1:3" ht="11.25" customHeight="1" x14ac:dyDescent="0.25">
      <c r="A2" s="238" t="s">
        <v>480</v>
      </c>
      <c r="B2" s="241"/>
      <c r="C2" s="245"/>
    </row>
    <row r="3" spans="1:3" ht="11.25" customHeight="1" x14ac:dyDescent="0.25">
      <c r="A3" s="238" t="str">
        <f>ESF!A3</f>
        <v>Del 1 de enero al 30 de junio de 2025</v>
      </c>
      <c r="B3" s="241"/>
      <c r="C3" s="245"/>
    </row>
    <row r="4" spans="1:3" ht="9.75" customHeight="1" x14ac:dyDescent="0.25">
      <c r="A4" s="246" t="s">
        <v>481</v>
      </c>
      <c r="B4" s="247"/>
      <c r="C4" s="248"/>
    </row>
    <row r="5" spans="1:3" ht="9.75" customHeight="1" x14ac:dyDescent="0.25">
      <c r="A5" s="249" t="s">
        <v>482</v>
      </c>
      <c r="B5" s="250"/>
      <c r="C5" s="20">
        <v>2025</v>
      </c>
    </row>
    <row r="6" spans="1:3" ht="9.75" customHeight="1" x14ac:dyDescent="0.25">
      <c r="A6" s="21" t="s">
        <v>483</v>
      </c>
      <c r="B6" s="21"/>
      <c r="C6" s="225">
        <v>285426369.60000002</v>
      </c>
    </row>
    <row r="7" spans="1:3" ht="7.5" customHeight="1" x14ac:dyDescent="0.25">
      <c r="A7" s="1"/>
      <c r="B7" s="22"/>
      <c r="C7" s="23"/>
    </row>
    <row r="8" spans="1:3" ht="9.75" customHeight="1" x14ac:dyDescent="0.25">
      <c r="A8" s="58" t="s">
        <v>484</v>
      </c>
      <c r="B8" s="58"/>
      <c r="C8" s="94">
        <f>SUM(C9:C14)</f>
        <v>0</v>
      </c>
    </row>
    <row r="9" spans="1:3" ht="9.75" customHeight="1" x14ac:dyDescent="0.25">
      <c r="A9" s="59" t="s">
        <v>485</v>
      </c>
      <c r="B9" s="24" t="s">
        <v>133</v>
      </c>
      <c r="C9" s="84">
        <v>0</v>
      </c>
    </row>
    <row r="10" spans="1:3" ht="9.75" customHeight="1" x14ac:dyDescent="0.25">
      <c r="A10" s="60" t="s">
        <v>486</v>
      </c>
      <c r="B10" s="25" t="s">
        <v>487</v>
      </c>
      <c r="C10" s="84">
        <v>0</v>
      </c>
    </row>
    <row r="11" spans="1:3" ht="9.75" customHeight="1" x14ac:dyDescent="0.25">
      <c r="A11" s="60" t="s">
        <v>488</v>
      </c>
      <c r="B11" s="25" t="s">
        <v>142</v>
      </c>
      <c r="C11" s="84">
        <v>0</v>
      </c>
    </row>
    <row r="12" spans="1:3" ht="9.75" customHeight="1" x14ac:dyDescent="0.25">
      <c r="A12" s="60" t="s">
        <v>489</v>
      </c>
      <c r="B12" s="25" t="s">
        <v>143</v>
      </c>
      <c r="C12" s="84">
        <v>0</v>
      </c>
    </row>
    <row r="13" spans="1:3" ht="9.75" customHeight="1" x14ac:dyDescent="0.25">
      <c r="A13" s="60" t="s">
        <v>490</v>
      </c>
      <c r="B13" s="25" t="s">
        <v>144</v>
      </c>
      <c r="C13" s="84">
        <v>0</v>
      </c>
    </row>
    <row r="14" spans="1:3" ht="9.75" customHeight="1" x14ac:dyDescent="0.25">
      <c r="A14" s="61" t="s">
        <v>491</v>
      </c>
      <c r="B14" s="26" t="s">
        <v>492</v>
      </c>
      <c r="C14" s="84">
        <v>0</v>
      </c>
    </row>
    <row r="15" spans="1:3" ht="7.5" customHeight="1" x14ac:dyDescent="0.25">
      <c r="A15" s="1"/>
      <c r="B15" s="27"/>
      <c r="C15" s="83"/>
    </row>
    <row r="16" spans="1:3" ht="9.75" customHeight="1" x14ac:dyDescent="0.25">
      <c r="A16" s="58" t="s">
        <v>493</v>
      </c>
      <c r="B16" s="22"/>
      <c r="C16" s="94">
        <f>SUM(C17:C19)</f>
        <v>0</v>
      </c>
    </row>
    <row r="17" spans="1:4" ht="9.75" customHeight="1" x14ac:dyDescent="0.25">
      <c r="A17" s="62">
        <v>3.1</v>
      </c>
      <c r="B17" s="25" t="s">
        <v>494</v>
      </c>
      <c r="C17" s="84">
        <v>0</v>
      </c>
    </row>
    <row r="18" spans="1:4" ht="9.75" customHeight="1" x14ac:dyDescent="0.25">
      <c r="A18" s="63">
        <v>3.2</v>
      </c>
      <c r="B18" s="25" t="s">
        <v>495</v>
      </c>
      <c r="C18" s="84">
        <v>0</v>
      </c>
    </row>
    <row r="19" spans="1:4" ht="9.75" customHeight="1" x14ac:dyDescent="0.25">
      <c r="A19" s="63">
        <v>3.3</v>
      </c>
      <c r="B19" s="26" t="s">
        <v>496</v>
      </c>
      <c r="C19" s="91">
        <v>0</v>
      </c>
    </row>
    <row r="20" spans="1:4" ht="7.5" customHeight="1" x14ac:dyDescent="0.25">
      <c r="A20" s="1"/>
      <c r="B20" s="26"/>
      <c r="C20" s="86"/>
    </row>
    <row r="21" spans="1:4" ht="9.75" customHeight="1" x14ac:dyDescent="0.25">
      <c r="A21" s="28" t="s">
        <v>497</v>
      </c>
      <c r="B21" s="28"/>
      <c r="C21" s="92">
        <f>C6+C8-C16</f>
        <v>285426369.60000002</v>
      </c>
    </row>
    <row r="22" spans="1:4" ht="9.75" customHeight="1" x14ac:dyDescent="0.25">
      <c r="A22" s="1"/>
      <c r="B22" s="1"/>
      <c r="C22" s="1"/>
    </row>
    <row r="23" spans="1:4" ht="9.75" customHeight="1" x14ac:dyDescent="0.25">
      <c r="A23" s="1"/>
      <c r="B23" s="2" t="s">
        <v>65</v>
      </c>
      <c r="C23" s="1"/>
    </row>
    <row r="27" spans="1:4" ht="15" customHeight="1" x14ac:dyDescent="0.25">
      <c r="B27" s="79"/>
      <c r="C27" s="232"/>
      <c r="D27" s="232"/>
    </row>
    <row r="28" spans="1:4" ht="15" customHeight="1" x14ac:dyDescent="0.25">
      <c r="B28" s="78"/>
      <c r="C28" s="233"/>
      <c r="D28" s="233"/>
    </row>
  </sheetData>
  <mergeCells count="7">
    <mergeCell ref="C27:D27"/>
    <mergeCell ref="C28:D28"/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6"/>
  <sheetViews>
    <sheetView zoomScaleNormal="100" workbookViewId="0">
      <selection activeCell="B18" sqref="B18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251" t="str">
        <f>ESF!A1</f>
        <v>Municipio de San Felipe</v>
      </c>
      <c r="B1" s="243"/>
      <c r="C1" s="244"/>
    </row>
    <row r="2" spans="1:3" ht="11.25" customHeight="1" x14ac:dyDescent="0.25">
      <c r="A2" s="252" t="s">
        <v>498</v>
      </c>
      <c r="B2" s="241"/>
      <c r="C2" s="245"/>
    </row>
    <row r="3" spans="1:3" ht="11.25" customHeight="1" x14ac:dyDescent="0.25">
      <c r="A3" s="252" t="str">
        <f>ESF!A3</f>
        <v>Del 1 de enero al 30 de junio de 2025</v>
      </c>
      <c r="B3" s="241"/>
      <c r="C3" s="245"/>
    </row>
    <row r="4" spans="1:3" ht="9.75" customHeight="1" x14ac:dyDescent="0.25">
      <c r="A4" s="246" t="s">
        <v>481</v>
      </c>
      <c r="B4" s="247"/>
      <c r="C4" s="248"/>
    </row>
    <row r="5" spans="1:3" ht="11.25" customHeight="1" x14ac:dyDescent="0.25">
      <c r="A5" s="249" t="s">
        <v>482</v>
      </c>
      <c r="B5" s="250"/>
      <c r="C5" s="20">
        <v>2025</v>
      </c>
    </row>
    <row r="6" spans="1:3" ht="10.5" customHeight="1" x14ac:dyDescent="0.25">
      <c r="A6" s="64" t="s">
        <v>499</v>
      </c>
      <c r="B6" s="21"/>
      <c r="C6" s="231">
        <v>155279884.91999999</v>
      </c>
    </row>
    <row r="7" spans="1:3" ht="10.5" customHeight="1" x14ac:dyDescent="0.25">
      <c r="A7" s="29"/>
      <c r="B7" s="22"/>
      <c r="C7" s="30"/>
    </row>
    <row r="8" spans="1:3" ht="10.5" customHeight="1" x14ac:dyDescent="0.25">
      <c r="A8" s="58" t="s">
        <v>500</v>
      </c>
      <c r="B8" s="31"/>
      <c r="C8" s="132">
        <f>SUM(C9:C29)</f>
        <v>33726674.530000001</v>
      </c>
    </row>
    <row r="9" spans="1:3" ht="10.5" customHeight="1" x14ac:dyDescent="0.25">
      <c r="A9" s="65">
        <v>2.1</v>
      </c>
      <c r="B9" s="32" t="s">
        <v>163</v>
      </c>
      <c r="C9" s="226">
        <v>0</v>
      </c>
    </row>
    <row r="10" spans="1:3" ht="10.5" customHeight="1" x14ac:dyDescent="0.25">
      <c r="A10" s="65">
        <v>2.2000000000000002</v>
      </c>
      <c r="B10" s="32" t="s">
        <v>160</v>
      </c>
      <c r="C10" s="226">
        <v>0</v>
      </c>
    </row>
    <row r="11" spans="1:3" ht="10.5" customHeight="1" x14ac:dyDescent="0.25">
      <c r="A11" s="66">
        <v>2.2999999999999998</v>
      </c>
      <c r="B11" s="33" t="s">
        <v>325</v>
      </c>
      <c r="C11" s="226">
        <v>232000</v>
      </c>
    </row>
    <row r="12" spans="1:3" ht="10.5" customHeight="1" x14ac:dyDescent="0.25">
      <c r="A12" s="66">
        <v>2.4</v>
      </c>
      <c r="B12" s="33" t="s">
        <v>326</v>
      </c>
      <c r="C12" s="226">
        <v>43700</v>
      </c>
    </row>
    <row r="13" spans="1:3" ht="10.5" customHeight="1" x14ac:dyDescent="0.25">
      <c r="A13" s="66">
        <v>2.5</v>
      </c>
      <c r="B13" s="33" t="s">
        <v>327</v>
      </c>
      <c r="C13" s="226">
        <v>0</v>
      </c>
    </row>
    <row r="14" spans="1:3" ht="10.5" customHeight="1" x14ac:dyDescent="0.25">
      <c r="A14" s="66">
        <v>2.6</v>
      </c>
      <c r="B14" s="33" t="s">
        <v>328</v>
      </c>
      <c r="C14" s="226">
        <v>0</v>
      </c>
    </row>
    <row r="15" spans="1:3" ht="10.5" customHeight="1" x14ac:dyDescent="0.25">
      <c r="A15" s="66">
        <v>2.7</v>
      </c>
      <c r="B15" s="33" t="s">
        <v>329</v>
      </c>
      <c r="C15" s="226">
        <v>0</v>
      </c>
    </row>
    <row r="16" spans="1:3" ht="10.5" customHeight="1" x14ac:dyDescent="0.25">
      <c r="A16" s="66">
        <v>2.8</v>
      </c>
      <c r="B16" s="33" t="s">
        <v>330</v>
      </c>
      <c r="C16" s="226">
        <v>272769.98</v>
      </c>
    </row>
    <row r="17" spans="1:3" ht="10.5" customHeight="1" x14ac:dyDescent="0.25">
      <c r="A17" s="66">
        <v>2.9</v>
      </c>
      <c r="B17" s="33" t="s">
        <v>332</v>
      </c>
      <c r="C17" s="226">
        <v>0</v>
      </c>
    </row>
    <row r="18" spans="1:3" ht="10.5" customHeight="1" x14ac:dyDescent="0.25">
      <c r="A18" s="66" t="s">
        <v>501</v>
      </c>
      <c r="B18" s="33" t="s">
        <v>502</v>
      </c>
      <c r="C18" s="226">
        <v>0</v>
      </c>
    </row>
    <row r="19" spans="1:3" ht="10.5" customHeight="1" x14ac:dyDescent="0.25">
      <c r="A19" s="66" t="s">
        <v>503</v>
      </c>
      <c r="B19" s="33" t="s">
        <v>338</v>
      </c>
      <c r="C19" s="226">
        <v>0</v>
      </c>
    </row>
    <row r="20" spans="1:3" ht="10.5" customHeight="1" x14ac:dyDescent="0.25">
      <c r="A20" s="66" t="s">
        <v>504</v>
      </c>
      <c r="B20" s="33" t="s">
        <v>505</v>
      </c>
      <c r="C20" s="226">
        <v>30227694.800000001</v>
      </c>
    </row>
    <row r="21" spans="1:3" ht="10.5" customHeight="1" x14ac:dyDescent="0.25">
      <c r="A21" s="66" t="s">
        <v>506</v>
      </c>
      <c r="B21" s="33" t="s">
        <v>507</v>
      </c>
      <c r="C21" s="226">
        <v>2950509.75</v>
      </c>
    </row>
    <row r="22" spans="1:3" ht="10.5" customHeight="1" x14ac:dyDescent="0.25">
      <c r="A22" s="66" t="s">
        <v>508</v>
      </c>
      <c r="B22" s="33" t="s">
        <v>509</v>
      </c>
      <c r="C22" s="226">
        <v>0</v>
      </c>
    </row>
    <row r="23" spans="1:3" ht="10.5" customHeight="1" x14ac:dyDescent="0.25">
      <c r="A23" s="66" t="s">
        <v>510</v>
      </c>
      <c r="B23" s="33" t="s">
        <v>511</v>
      </c>
      <c r="C23" s="226">
        <v>0</v>
      </c>
    </row>
    <row r="24" spans="1:3" ht="10.5" customHeight="1" x14ac:dyDescent="0.25">
      <c r="A24" s="66" t="s">
        <v>512</v>
      </c>
      <c r="B24" s="33" t="s">
        <v>513</v>
      </c>
      <c r="C24" s="226">
        <v>0</v>
      </c>
    </row>
    <row r="25" spans="1:3" ht="10.5" customHeight="1" x14ac:dyDescent="0.25">
      <c r="A25" s="66" t="s">
        <v>514</v>
      </c>
      <c r="B25" s="33" t="s">
        <v>515</v>
      </c>
      <c r="C25" s="226">
        <v>0</v>
      </c>
    </row>
    <row r="26" spans="1:3" ht="10.5" customHeight="1" x14ac:dyDescent="0.25">
      <c r="A26" s="66" t="s">
        <v>516</v>
      </c>
      <c r="B26" s="33" t="s">
        <v>517</v>
      </c>
      <c r="C26" s="226">
        <v>0</v>
      </c>
    </row>
    <row r="27" spans="1:3" ht="10.5" customHeight="1" x14ac:dyDescent="0.25">
      <c r="A27" s="66" t="s">
        <v>518</v>
      </c>
      <c r="B27" s="33" t="s">
        <v>519</v>
      </c>
      <c r="C27" s="226">
        <v>0</v>
      </c>
    </row>
    <row r="28" spans="1:3" ht="10.5" customHeight="1" x14ac:dyDescent="0.25">
      <c r="A28" s="66" t="s">
        <v>520</v>
      </c>
      <c r="B28" s="33" t="s">
        <v>521</v>
      </c>
      <c r="C28" s="226">
        <v>0</v>
      </c>
    </row>
    <row r="29" spans="1:3" ht="10.5" customHeight="1" x14ac:dyDescent="0.25">
      <c r="A29" s="66" t="s">
        <v>522</v>
      </c>
      <c r="B29" s="32" t="s">
        <v>523</v>
      </c>
      <c r="C29" s="226">
        <v>0</v>
      </c>
    </row>
    <row r="30" spans="1:3" ht="10.5" customHeight="1" x14ac:dyDescent="0.25">
      <c r="A30" s="29"/>
      <c r="B30" s="34"/>
      <c r="C30" s="35"/>
    </row>
    <row r="31" spans="1:3" ht="10.5" customHeight="1" x14ac:dyDescent="0.25">
      <c r="A31" s="67" t="s">
        <v>524</v>
      </c>
      <c r="B31" s="36"/>
      <c r="C31" s="132">
        <f>SUM(C32:C38)</f>
        <v>0</v>
      </c>
    </row>
    <row r="32" spans="1:3" ht="10.5" customHeight="1" x14ac:dyDescent="0.25">
      <c r="A32" s="66" t="s">
        <v>525</v>
      </c>
      <c r="B32" s="33" t="s">
        <v>233</v>
      </c>
      <c r="C32" s="226">
        <v>0</v>
      </c>
    </row>
    <row r="33" spans="1:4" ht="10.5" customHeight="1" x14ac:dyDescent="0.25">
      <c r="A33" s="66" t="s">
        <v>526</v>
      </c>
      <c r="B33" s="33" t="s">
        <v>242</v>
      </c>
      <c r="C33" s="226">
        <v>0</v>
      </c>
    </row>
    <row r="34" spans="1:4" ht="10.5" customHeight="1" x14ac:dyDescent="0.25">
      <c r="A34" s="66" t="s">
        <v>527</v>
      </c>
      <c r="B34" s="33" t="s">
        <v>245</v>
      </c>
      <c r="C34" s="226">
        <v>0</v>
      </c>
    </row>
    <row r="35" spans="1:4" ht="10.5" customHeight="1" x14ac:dyDescent="0.25">
      <c r="A35" s="66" t="s">
        <v>528</v>
      </c>
      <c r="B35" s="33" t="s">
        <v>251</v>
      </c>
      <c r="C35" s="226">
        <v>0</v>
      </c>
    </row>
    <row r="36" spans="1:4" ht="10.5" customHeight="1" x14ac:dyDescent="0.25">
      <c r="A36" s="66" t="s">
        <v>529</v>
      </c>
      <c r="B36" s="33" t="s">
        <v>261</v>
      </c>
      <c r="C36" s="226">
        <v>0</v>
      </c>
    </row>
    <row r="37" spans="1:4" ht="10.5" customHeight="1" x14ac:dyDescent="0.25">
      <c r="A37" s="66" t="s">
        <v>530</v>
      </c>
      <c r="B37" s="33" t="s">
        <v>531</v>
      </c>
      <c r="C37" s="226">
        <v>0</v>
      </c>
    </row>
    <row r="38" spans="1:4" ht="10.5" customHeight="1" x14ac:dyDescent="0.25">
      <c r="A38" s="66" t="s">
        <v>532</v>
      </c>
      <c r="B38" s="32" t="s">
        <v>533</v>
      </c>
      <c r="C38" s="226">
        <v>0</v>
      </c>
    </row>
    <row r="39" spans="1:4" ht="10.5" customHeight="1" x14ac:dyDescent="0.25">
      <c r="A39" s="29"/>
      <c r="B39" s="37"/>
      <c r="C39" s="38"/>
    </row>
    <row r="40" spans="1:4" ht="10.5" customHeight="1" x14ac:dyDescent="0.25">
      <c r="A40" s="39" t="s">
        <v>534</v>
      </c>
      <c r="B40" s="21"/>
      <c r="C40" s="231">
        <f>C6-C8+C31</f>
        <v>121553210.38999999</v>
      </c>
    </row>
    <row r="41" spans="1:4" ht="9.75" customHeight="1" x14ac:dyDescent="0.25">
      <c r="A41" s="1"/>
      <c r="B41" s="1"/>
      <c r="C41" s="1"/>
    </row>
    <row r="42" spans="1:4" ht="9.75" customHeight="1" x14ac:dyDescent="0.25">
      <c r="A42" s="1"/>
      <c r="B42" s="2" t="s">
        <v>65</v>
      </c>
      <c r="C42" s="1"/>
    </row>
    <row r="45" spans="1:4" x14ac:dyDescent="0.25">
      <c r="B45" s="79"/>
      <c r="C45" s="232"/>
      <c r="D45" s="232"/>
    </row>
    <row r="46" spans="1:4" x14ac:dyDescent="0.25">
      <c r="B46" s="78"/>
      <c r="C46" s="233"/>
      <c r="D46" s="233"/>
    </row>
  </sheetData>
  <mergeCells count="7">
    <mergeCell ref="C45:D45"/>
    <mergeCell ref="C46:D46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4" orientation="portrait" r:id="rId1"/>
  <ignoredErrors>
    <ignoredError sqref="A18:B29 A32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5"/>
  <sheetViews>
    <sheetView zoomScaleNormal="100" workbookViewId="0">
      <selection activeCell="B22" sqref="B22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240" t="str">
        <f>'Notas a los Edos Financieros'!A1</f>
        <v>Municipio de San Felipe</v>
      </c>
      <c r="B1" s="253"/>
      <c r="C1" s="253"/>
      <c r="D1" s="253"/>
      <c r="E1" s="253"/>
      <c r="F1" s="253"/>
      <c r="G1" s="47" t="s">
        <v>0</v>
      </c>
      <c r="H1" s="48">
        <f>'Notas a los Edos Financieros'!D1</f>
        <v>2025</v>
      </c>
      <c r="I1" s="2"/>
      <c r="J1" s="2"/>
    </row>
    <row r="2" spans="1:10" ht="11.25" customHeight="1" x14ac:dyDescent="0.2">
      <c r="A2" s="240" t="s">
        <v>535</v>
      </c>
      <c r="B2" s="253"/>
      <c r="C2" s="253"/>
      <c r="D2" s="253"/>
      <c r="E2" s="253"/>
      <c r="F2" s="253"/>
      <c r="G2" s="47" t="s">
        <v>2</v>
      </c>
      <c r="H2" s="48" t="str">
        <f>'Notas a los Edos Financieros'!D2</f>
        <v>Trimestral</v>
      </c>
      <c r="I2" s="2"/>
      <c r="J2" s="2"/>
    </row>
    <row r="3" spans="1:10" ht="11.25" customHeight="1" x14ac:dyDescent="0.2">
      <c r="A3" s="240" t="str">
        <f>'Notas a los Edos Financieros'!A3</f>
        <v>Del 1 de enero al 30 de junio de 2025</v>
      </c>
      <c r="B3" s="253"/>
      <c r="C3" s="253"/>
      <c r="D3" s="253"/>
      <c r="E3" s="253"/>
      <c r="F3" s="253"/>
      <c r="G3" s="47" t="s">
        <v>3</v>
      </c>
      <c r="H3" s="48">
        <f>'Notas a los Edos Financieros'!D3</f>
        <v>2</v>
      </c>
      <c r="I3" s="2"/>
      <c r="J3" s="2"/>
    </row>
    <row r="4" spans="1:10" ht="11.25" customHeight="1" x14ac:dyDescent="0.2">
      <c r="A4" s="240" t="s">
        <v>4</v>
      </c>
      <c r="B4" s="253"/>
      <c r="C4" s="253"/>
      <c r="D4" s="253"/>
      <c r="E4" s="253"/>
      <c r="F4" s="253"/>
      <c r="G4" s="47"/>
      <c r="H4" s="48"/>
      <c r="I4" s="2"/>
      <c r="J4" s="2"/>
    </row>
    <row r="5" spans="1:10" ht="9.75" customHeight="1" x14ac:dyDescent="0.2">
      <c r="A5" s="49" t="s">
        <v>67</v>
      </c>
      <c r="B5" s="50"/>
      <c r="C5" s="50"/>
      <c r="D5" s="50"/>
      <c r="E5" s="50"/>
      <c r="F5" s="50"/>
      <c r="G5" s="50"/>
      <c r="H5" s="50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68" t="s">
        <v>69</v>
      </c>
      <c r="B8" s="68" t="s">
        <v>482</v>
      </c>
      <c r="C8" s="69" t="s">
        <v>536</v>
      </c>
      <c r="D8" s="69" t="s">
        <v>537</v>
      </c>
      <c r="E8" s="69" t="s">
        <v>538</v>
      </c>
      <c r="F8" s="69" t="s">
        <v>539</v>
      </c>
      <c r="G8" s="69" t="s">
        <v>540</v>
      </c>
      <c r="H8" s="69" t="s">
        <v>541</v>
      </c>
      <c r="I8" s="69" t="s">
        <v>542</v>
      </c>
      <c r="J8" s="69" t="s">
        <v>543</v>
      </c>
    </row>
    <row r="9" spans="1:10" ht="9.75" customHeight="1" x14ac:dyDescent="0.2">
      <c r="A9" s="16">
        <v>7000</v>
      </c>
      <c r="B9" s="17" t="s">
        <v>544</v>
      </c>
      <c r="C9" s="18"/>
      <c r="D9" s="18"/>
      <c r="E9" s="18"/>
      <c r="F9" s="18"/>
      <c r="G9" s="18"/>
      <c r="H9" s="18"/>
      <c r="I9" s="18"/>
      <c r="J9" s="18"/>
    </row>
    <row r="10" spans="1:10" ht="9.75" customHeight="1" x14ac:dyDescent="0.2">
      <c r="A10" s="2">
        <v>7110</v>
      </c>
      <c r="B10" s="19" t="s">
        <v>540</v>
      </c>
      <c r="C10" s="82">
        <v>0</v>
      </c>
      <c r="D10" s="82">
        <v>0</v>
      </c>
      <c r="E10" s="82">
        <v>0</v>
      </c>
      <c r="F10" s="82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19" t="s">
        <v>545</v>
      </c>
      <c r="C11" s="82">
        <v>0</v>
      </c>
      <c r="D11" s="82">
        <v>0</v>
      </c>
      <c r="E11" s="82">
        <v>0</v>
      </c>
      <c r="F11" s="82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19" t="s">
        <v>546</v>
      </c>
      <c r="C12" s="82">
        <v>0</v>
      </c>
      <c r="D12" s="82">
        <v>0</v>
      </c>
      <c r="E12" s="82">
        <v>0</v>
      </c>
      <c r="F12" s="82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19" t="s">
        <v>547</v>
      </c>
      <c r="C13" s="82">
        <v>0</v>
      </c>
      <c r="D13" s="82">
        <v>0</v>
      </c>
      <c r="E13" s="82">
        <v>0</v>
      </c>
      <c r="F13" s="82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19" t="s">
        <v>548</v>
      </c>
      <c r="C14" s="82">
        <v>0</v>
      </c>
      <c r="D14" s="82">
        <v>0</v>
      </c>
      <c r="E14" s="82">
        <v>0</v>
      </c>
      <c r="F14" s="82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19" t="s">
        <v>549</v>
      </c>
      <c r="C15" s="82">
        <v>0</v>
      </c>
      <c r="D15" s="82">
        <v>0</v>
      </c>
      <c r="E15" s="82">
        <v>0</v>
      </c>
      <c r="F15" s="82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19" t="s">
        <v>550</v>
      </c>
      <c r="C16" s="82">
        <v>0</v>
      </c>
      <c r="D16" s="82">
        <v>0</v>
      </c>
      <c r="E16" s="82">
        <v>0</v>
      </c>
      <c r="F16" s="82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19" t="s">
        <v>551</v>
      </c>
      <c r="C17" s="82">
        <v>0</v>
      </c>
      <c r="D17" s="82">
        <v>0</v>
      </c>
      <c r="E17" s="82">
        <v>0</v>
      </c>
      <c r="F17" s="82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19" t="s">
        <v>552</v>
      </c>
      <c r="C18" s="82">
        <v>0</v>
      </c>
      <c r="D18" s="82">
        <v>0</v>
      </c>
      <c r="E18" s="82">
        <v>0</v>
      </c>
      <c r="F18" s="82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19" t="s">
        <v>553</v>
      </c>
      <c r="C19" s="82">
        <v>0</v>
      </c>
      <c r="D19" s="82">
        <v>0</v>
      </c>
      <c r="E19" s="82">
        <v>0</v>
      </c>
      <c r="F19" s="82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19" t="s">
        <v>554</v>
      </c>
      <c r="C20" s="82">
        <v>0</v>
      </c>
      <c r="D20" s="82">
        <v>0</v>
      </c>
      <c r="E20" s="82">
        <v>0</v>
      </c>
      <c r="F20" s="82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19" t="s">
        <v>555</v>
      </c>
      <c r="C21" s="82">
        <v>0</v>
      </c>
      <c r="D21" s="82">
        <v>0</v>
      </c>
      <c r="E21" s="82">
        <v>0</v>
      </c>
      <c r="F21" s="82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19" t="s">
        <v>556</v>
      </c>
      <c r="C22" s="82">
        <v>0</v>
      </c>
      <c r="D22" s="82">
        <v>0</v>
      </c>
      <c r="E22" s="82">
        <v>0</v>
      </c>
      <c r="F22" s="82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19" t="s">
        <v>557</v>
      </c>
      <c r="C23" s="82">
        <v>0</v>
      </c>
      <c r="D23" s="82">
        <v>0</v>
      </c>
      <c r="E23" s="82">
        <v>0</v>
      </c>
      <c r="F23" s="82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19" t="s">
        <v>558</v>
      </c>
      <c r="C24" s="134">
        <v>-5597</v>
      </c>
      <c r="D24" s="134">
        <v>0</v>
      </c>
      <c r="E24" s="134">
        <v>0</v>
      </c>
      <c r="F24" s="134">
        <v>-5597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19" t="s">
        <v>559</v>
      </c>
      <c r="C25" s="134">
        <v>5597</v>
      </c>
      <c r="D25" s="134">
        <v>0</v>
      </c>
      <c r="E25" s="134">
        <v>0</v>
      </c>
      <c r="F25" s="134">
        <v>5597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19" t="s">
        <v>560</v>
      </c>
      <c r="C26" s="82">
        <v>0</v>
      </c>
      <c r="D26" s="82">
        <v>0</v>
      </c>
      <c r="E26" s="82">
        <v>0</v>
      </c>
      <c r="F26" s="82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19" t="s">
        <v>561</v>
      </c>
      <c r="C27" s="82">
        <v>0</v>
      </c>
      <c r="D27" s="82">
        <v>0</v>
      </c>
      <c r="E27" s="82">
        <v>0</v>
      </c>
      <c r="F27" s="82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19" t="s">
        <v>562</v>
      </c>
      <c r="C28" s="82">
        <v>0</v>
      </c>
      <c r="D28" s="82">
        <v>0</v>
      </c>
      <c r="E28" s="82">
        <v>0</v>
      </c>
      <c r="F28" s="82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19" t="s">
        <v>563</v>
      </c>
      <c r="C29" s="82">
        <v>0</v>
      </c>
      <c r="D29" s="82">
        <v>0</v>
      </c>
      <c r="E29" s="82">
        <v>0</v>
      </c>
      <c r="F29" s="82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19" t="s">
        <v>564</v>
      </c>
      <c r="C30" s="82">
        <v>0</v>
      </c>
      <c r="D30" s="82">
        <v>0</v>
      </c>
      <c r="E30" s="82">
        <v>0</v>
      </c>
      <c r="F30" s="82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19" t="s">
        <v>565</v>
      </c>
      <c r="C31" s="82">
        <v>0</v>
      </c>
      <c r="D31" s="82">
        <v>0</v>
      </c>
      <c r="E31" s="82">
        <v>0</v>
      </c>
      <c r="F31" s="82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19" t="s">
        <v>566</v>
      </c>
      <c r="C32" s="82">
        <v>0</v>
      </c>
      <c r="D32" s="82">
        <v>0</v>
      </c>
      <c r="E32" s="82">
        <v>0</v>
      </c>
      <c r="F32" s="82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19" t="s">
        <v>567</v>
      </c>
      <c r="C33" s="82">
        <v>0</v>
      </c>
      <c r="D33" s="82">
        <v>0</v>
      </c>
      <c r="E33" s="82">
        <v>0</v>
      </c>
      <c r="F33" s="82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19" t="s">
        <v>568</v>
      </c>
      <c r="C34" s="82">
        <v>0</v>
      </c>
      <c r="D34" s="82">
        <v>0</v>
      </c>
      <c r="E34" s="82">
        <v>0</v>
      </c>
      <c r="F34" s="82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19" t="s">
        <v>569</v>
      </c>
      <c r="C35" s="82">
        <v>0</v>
      </c>
      <c r="D35" s="82">
        <v>0</v>
      </c>
      <c r="E35" s="82">
        <v>0</v>
      </c>
      <c r="F35" s="82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570</v>
      </c>
      <c r="C37" s="18"/>
      <c r="D37" s="18"/>
      <c r="E37" s="18"/>
      <c r="F37" s="18"/>
      <c r="G37" s="18"/>
      <c r="H37" s="18"/>
      <c r="I37" s="18"/>
      <c r="J37" s="18"/>
    </row>
    <row r="38" spans="1:10" ht="9.75" customHeight="1" thickBo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254" t="s">
        <v>571</v>
      </c>
      <c r="C39" s="255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129" t="s">
        <v>482</v>
      </c>
      <c r="C40" s="133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128" t="s">
        <v>572</v>
      </c>
      <c r="C41" s="165">
        <v>470497481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128" t="s">
        <v>573</v>
      </c>
      <c r="C42" s="165">
        <v>-211276235.63999999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128" t="s">
        <v>574</v>
      </c>
      <c r="C43" s="165">
        <v>26205124.239999998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128" t="s">
        <v>575</v>
      </c>
      <c r="C44" s="165">
        <v>-446.94</v>
      </c>
      <c r="D44" s="2"/>
      <c r="E44" s="2"/>
      <c r="F44" s="2"/>
      <c r="G44" s="2"/>
      <c r="H44" s="2"/>
      <c r="I44" s="2"/>
      <c r="J44" s="2"/>
    </row>
    <row r="45" spans="1:10" ht="9.75" customHeight="1" thickBot="1" x14ac:dyDescent="0.25">
      <c r="A45" s="2">
        <v>8150</v>
      </c>
      <c r="B45" s="127" t="s">
        <v>576</v>
      </c>
      <c r="C45" s="167">
        <v>-285425922.66000003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131"/>
      <c r="C46" s="130"/>
      <c r="D46" s="2"/>
      <c r="E46" s="2"/>
      <c r="F46" s="2"/>
      <c r="G46" s="2"/>
      <c r="H46" s="2"/>
      <c r="I46" s="2"/>
      <c r="J46" s="2"/>
    </row>
    <row r="47" spans="1:10" ht="9.75" customHeight="1" thickBo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254" t="s">
        <v>577</v>
      </c>
      <c r="C48" s="255"/>
      <c r="D48" s="2"/>
      <c r="E48" s="2"/>
      <c r="F48" s="2"/>
      <c r="G48" s="2"/>
      <c r="H48" s="2"/>
      <c r="I48" s="2"/>
      <c r="J48" s="2"/>
    </row>
    <row r="49" spans="1:4" ht="9.75" customHeight="1" x14ac:dyDescent="0.2">
      <c r="A49" s="2"/>
      <c r="B49" s="129" t="s">
        <v>482</v>
      </c>
      <c r="C49" s="133">
        <v>2025</v>
      </c>
    </row>
    <row r="50" spans="1:4" ht="9.75" customHeight="1" x14ac:dyDescent="0.2">
      <c r="A50" s="2">
        <v>8210</v>
      </c>
      <c r="B50" s="128" t="s">
        <v>578</v>
      </c>
      <c r="C50" s="150">
        <v>-470497481</v>
      </c>
    </row>
    <row r="51" spans="1:4" ht="9.75" customHeight="1" x14ac:dyDescent="0.2">
      <c r="A51" s="2">
        <v>8220</v>
      </c>
      <c r="B51" s="128" t="s">
        <v>579</v>
      </c>
      <c r="C51" s="150">
        <v>291121056.33999997</v>
      </c>
    </row>
    <row r="52" spans="1:4" ht="9.75" customHeight="1" x14ac:dyDescent="0.2">
      <c r="A52" s="2">
        <v>8230</v>
      </c>
      <c r="B52" s="128" t="s">
        <v>580</v>
      </c>
      <c r="C52" s="150">
        <v>-102347865.36</v>
      </c>
    </row>
    <row r="53" spans="1:4" ht="9.75" customHeight="1" x14ac:dyDescent="0.2">
      <c r="A53" s="2">
        <v>8240</v>
      </c>
      <c r="B53" s="128" t="s">
        <v>581</v>
      </c>
      <c r="C53" s="150">
        <v>126444405.09999999</v>
      </c>
    </row>
    <row r="54" spans="1:4" ht="9.75" customHeight="1" x14ac:dyDescent="0.2">
      <c r="A54" s="2">
        <v>8250</v>
      </c>
      <c r="B54" s="128" t="s">
        <v>582</v>
      </c>
      <c r="C54" s="150">
        <v>0</v>
      </c>
    </row>
    <row r="55" spans="1:4" ht="9.75" customHeight="1" x14ac:dyDescent="0.2">
      <c r="A55" s="2">
        <v>8260</v>
      </c>
      <c r="B55" s="128" t="s">
        <v>583</v>
      </c>
      <c r="C55" s="150">
        <v>0</v>
      </c>
    </row>
    <row r="56" spans="1:4" ht="9.75" customHeight="1" thickBot="1" x14ac:dyDescent="0.25">
      <c r="A56" s="2">
        <v>8270</v>
      </c>
      <c r="B56" s="127" t="s">
        <v>584</v>
      </c>
      <c r="C56" s="152">
        <v>155279884.91999999</v>
      </c>
    </row>
    <row r="57" spans="1:4" ht="9.75" customHeight="1" x14ac:dyDescent="0.2">
      <c r="A57" s="2"/>
      <c r="B57" s="2"/>
      <c r="C57" s="2"/>
    </row>
    <row r="58" spans="1:4" ht="9.75" customHeight="1" x14ac:dyDescent="0.2">
      <c r="A58" s="2"/>
      <c r="B58" s="2"/>
      <c r="C58" s="2"/>
    </row>
    <row r="59" spans="1:4" ht="9.75" customHeight="1" x14ac:dyDescent="0.2">
      <c r="A59" s="2"/>
      <c r="B59" s="2" t="s">
        <v>65</v>
      </c>
      <c r="C59" s="2"/>
    </row>
    <row r="62" spans="1:4" ht="15" customHeight="1" x14ac:dyDescent="0.2">
      <c r="B62" s="79"/>
      <c r="C62" s="232"/>
      <c r="D62" s="232"/>
    </row>
    <row r="63" spans="1:4" ht="15" customHeight="1" x14ac:dyDescent="0.2">
      <c r="B63" s="78"/>
      <c r="C63" s="233"/>
      <c r="D63" s="233"/>
    </row>
    <row r="64" spans="1:4" ht="11.25" x14ac:dyDescent="0.2">
      <c r="B64" s="79"/>
      <c r="C64" s="232"/>
      <c r="D64" s="232"/>
    </row>
    <row r="65" spans="2:4" ht="11.25" x14ac:dyDescent="0.2">
      <c r="B65" s="78"/>
      <c r="C65" s="233"/>
      <c r="D65" s="233"/>
    </row>
  </sheetData>
  <mergeCells count="10">
    <mergeCell ref="C62:D62"/>
    <mergeCell ref="C63:D63"/>
    <mergeCell ref="C64:D64"/>
    <mergeCell ref="C65:D65"/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documentManagement/types"/>
    <ds:schemaRef ds:uri="6aa8a68a-ab09-4ac8-a697-fdce915bc567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tesoreria</cp:lastModifiedBy>
  <cp:revision/>
  <cp:lastPrinted>2025-07-25T16:20:58Z</cp:lastPrinted>
  <dcterms:created xsi:type="dcterms:W3CDTF">2024-07-17T18:53:12Z</dcterms:created>
  <dcterms:modified xsi:type="dcterms:W3CDTF">2025-08-08T21:16:32Z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